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eNieuwenhuizen\Downloads\"/>
    </mc:Choice>
  </mc:AlternateContent>
  <xr:revisionPtr revIDLastSave="0" documentId="8_{6E7E9881-F5E1-4D7C-976B-0BC87116F0FA}" xr6:coauthVersionLast="47" xr6:coauthVersionMax="47" xr10:uidLastSave="{00000000-0000-0000-0000-000000000000}"/>
  <bookViews>
    <workbookView xWindow="-110" yWindow="-110" windowWidth="19420" windowHeight="10420" activeTab="1" xr2:uid="{634B37C9-788A-4EE6-B212-C4659E61F24E}"/>
  </bookViews>
  <sheets>
    <sheet name="berekening optie" sheetId="2" r:id="rId1"/>
    <sheet name="kalender" sheetId="1" r:id="rId2"/>
    <sheet name="leeg" sheetId="3" r:id="rId3"/>
    <sheet name="blz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H30" i="2"/>
  <c r="H11" i="2"/>
  <c r="H13" i="2" s="1"/>
  <c r="H15" i="2" s="1"/>
  <c r="H17" i="2" s="1"/>
  <c r="G30" i="2"/>
  <c r="G11" i="2"/>
  <c r="G13" i="2" s="1"/>
  <c r="G15" i="2" s="1"/>
  <c r="G17" i="2" s="1"/>
  <c r="G32" i="2" l="1"/>
  <c r="G34" i="2" s="1"/>
  <c r="G39" i="2" s="1"/>
  <c r="H32" i="2"/>
  <c r="H34" i="2" s="1"/>
  <c r="H39" i="2" s="1"/>
  <c r="O17" i="2" l="1"/>
  <c r="N17" i="2"/>
  <c r="M17" i="2"/>
  <c r="L17" i="2"/>
  <c r="O15" i="2"/>
  <c r="O20" i="2" s="1"/>
  <c r="N15" i="2"/>
  <c r="N20" i="2" s="1"/>
  <c r="M15" i="2"/>
  <c r="M20" i="2" s="1"/>
  <c r="L15" i="2"/>
  <c r="L20" i="2" s="1"/>
  <c r="F30" i="2"/>
  <c r="E30" i="2"/>
  <c r="F11" i="2"/>
  <c r="F13" i="2" s="1"/>
  <c r="F15" i="2" s="1"/>
  <c r="F17" i="2" s="1"/>
  <c r="E11" i="2"/>
  <c r="E13" i="2" s="1"/>
  <c r="E15" i="2" s="1"/>
  <c r="E17" i="2" s="1"/>
  <c r="F32" i="2" l="1"/>
  <c r="F34" i="2" s="1"/>
  <c r="F39" i="2" s="1"/>
  <c r="E32" i="2"/>
  <c r="E34" i="2" s="1"/>
  <c r="E39" i="2" s="1"/>
  <c r="E46" i="2" s="1"/>
  <c r="O21" i="2"/>
  <c r="L21" i="2"/>
  <c r="M21" i="2"/>
  <c r="N21" i="2"/>
</calcChain>
</file>

<file path=xl/sharedStrings.xml><?xml version="1.0" encoding="utf-8"?>
<sst xmlns="http://schemas.openxmlformats.org/spreadsheetml/2006/main" count="233" uniqueCount="109">
  <si>
    <t>Schoolweek</t>
  </si>
  <si>
    <t>23,75</t>
  </si>
  <si>
    <t xml:space="preserve">Groep </t>
  </si>
  <si>
    <t xml:space="preserve"> 1-4</t>
  </si>
  <si>
    <t xml:space="preserve"> 5-8</t>
  </si>
  <si>
    <t>maandag</t>
  </si>
  <si>
    <t>dinsdag</t>
  </si>
  <si>
    <t>woensdag</t>
  </si>
  <si>
    <t>donderdag</t>
  </si>
  <si>
    <t>vrijdag</t>
  </si>
  <si>
    <t>aantal klokuren per week</t>
  </si>
  <si>
    <t>52 weken</t>
  </si>
  <si>
    <t>totaal</t>
  </si>
  <si>
    <t>Bijtelling 
30-09-2021 (do)</t>
  </si>
  <si>
    <t>Vakanties</t>
  </si>
  <si>
    <t>van</t>
  </si>
  <si>
    <t>tot en met</t>
  </si>
  <si>
    <t>Herfstvakantie</t>
  </si>
  <si>
    <t>Kerstvakantie</t>
  </si>
  <si>
    <t>Voorjaarsvakantie</t>
  </si>
  <si>
    <t>VAKANTIEROOSTER 2022-2023</t>
  </si>
  <si>
    <t>Schoolweek 23,75</t>
  </si>
  <si>
    <t>schoolweek 25,75</t>
  </si>
  <si>
    <t>schoolweek 26,25 (4)</t>
  </si>
  <si>
    <t>Paasmaandag</t>
  </si>
  <si>
    <t>24.10 t/m 28.10</t>
  </si>
  <si>
    <t>Meivakantie</t>
  </si>
  <si>
    <t>26.12 t/m 06.01</t>
  </si>
  <si>
    <t>27.02 t/m 03.03</t>
  </si>
  <si>
    <t>Pinkstermaandag</t>
  </si>
  <si>
    <t>10.04</t>
  </si>
  <si>
    <t>Zomervakantie</t>
  </si>
  <si>
    <t>Totaal vakanties</t>
  </si>
  <si>
    <t>01.05 t/m 05.05</t>
  </si>
  <si>
    <t xml:space="preserve"> </t>
  </si>
  <si>
    <t>Bruto aantal lesuren</t>
  </si>
  <si>
    <t>18.05 en 19.05</t>
  </si>
  <si>
    <t>Verplicht aantal lesuren</t>
  </si>
  <si>
    <t>29.05</t>
  </si>
  <si>
    <t>10.07 t/m 18.08</t>
  </si>
  <si>
    <t xml:space="preserve">vrije momenten leerlingen groep 1 t/m 8 Studiedagen </t>
  </si>
  <si>
    <t>vakantie-uren</t>
  </si>
  <si>
    <t>52 weken (1)</t>
  </si>
  <si>
    <t>30 september (3)</t>
  </si>
  <si>
    <t xml:space="preserve">schrikkeldag </t>
  </si>
  <si>
    <t>vakantie-uren (2)</t>
  </si>
  <si>
    <t>saldo (4)</t>
  </si>
  <si>
    <t>September</t>
  </si>
  <si>
    <t>Oktober</t>
  </si>
  <si>
    <t>wk.</t>
  </si>
  <si>
    <t>ma</t>
  </si>
  <si>
    <t>di</t>
  </si>
  <si>
    <t>wo</t>
  </si>
  <si>
    <t>do</t>
  </si>
  <si>
    <t>vr</t>
  </si>
  <si>
    <t>za</t>
  </si>
  <si>
    <t>zo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</si>
  <si>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</si>
  <si>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</si>
  <si>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</si>
  <si>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</si>
  <si>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</si>
  <si>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</si>
  <si>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</si>
  <si>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</si>
  <si>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</si>
  <si>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=</t>
  </si>
  <si>
    <t>26,25</t>
  </si>
  <si>
    <t>25</t>
  </si>
  <si>
    <t xml:space="preserve">Uitganspunt voor de urenberekening: </t>
  </si>
  <si>
    <t xml:space="preserve">a. het rooster is opgesteld voor de periode van 1 oktober t/m 30 september </t>
  </si>
  <si>
    <t>b. Rooster geldt voor het schooljaar 1 augustus t/m 31 juli</t>
  </si>
  <si>
    <t xml:space="preserve">c. Bij telling van de schooluren van 1 oktober t/m 30 september daaropvolgend komt men  </t>
  </si>
  <si>
    <t xml:space="preserve">Toelichting: </t>
  </si>
  <si>
    <t>1.Uitgangspunt een gemiddelde schoolweek van 23,75-25,75-26,25-25 uur</t>
  </si>
  <si>
    <t>2.Saldo moet minimaal 1000 (880 uur onderbouw) uren zijn t.b.v de minimale onderwijstijd.</t>
  </si>
  <si>
    <t xml:space="preserve">ze moeten ten minste 7.520 uur onderwijs bieden over 8 schooljaren. </t>
  </si>
  <si>
    <t>3.Bijtelling 30 september (365e dag) als deze dag op een werkdag valt.</t>
  </si>
  <si>
    <t>Restant voor school</t>
  </si>
  <si>
    <t>schoolweek 25 uur (5)</t>
  </si>
  <si>
    <t>Weekend</t>
  </si>
  <si>
    <t xml:space="preserve">Vakantiedagen leerlingen en leerkrachten </t>
  </si>
  <si>
    <t>Koningsdag en aansluitend</t>
  </si>
  <si>
    <t>Hemelvaart en aansluitend de vrijdag</t>
  </si>
  <si>
    <t xml:space="preserve">Ruimte </t>
  </si>
  <si>
    <t>Leerplein055 studiedag</t>
  </si>
  <si>
    <t>Hemelvaart en vrijdag aansluitend</t>
  </si>
  <si>
    <t>Koningsdag en vrijdag aansluitend</t>
  </si>
  <si>
    <t xml:space="preserve">Meivakantie </t>
  </si>
  <si>
    <t xml:space="preserve">27.04 en 28.04 </t>
  </si>
  <si>
    <t>4. Dit geldt voor 5-gelijke-dagen-model van 5,25 uur per dag en alle leerjaren 940 uur per jaar</t>
  </si>
  <si>
    <t>5. Alle leerjaren draaien 940 uur per jaar</t>
  </si>
  <si>
    <t>25,75 (2)</t>
  </si>
  <si>
    <t xml:space="preserve">URENBEREKENING lesuren kinderen uitwerking </t>
  </si>
  <si>
    <t>tot 52 weken plus de  30e september in een regulier jaar (2023 is het een zaterdag).</t>
  </si>
  <si>
    <t xml:space="preserve">vrijdag </t>
  </si>
  <si>
    <t xml:space="preserve">maandag </t>
  </si>
  <si>
    <t xml:space="preserve">middag 5 t/m 8 </t>
  </si>
  <si>
    <t>Goede Vrijdag</t>
  </si>
  <si>
    <t>Leerlingen vrij</t>
  </si>
  <si>
    <t xml:space="preserve">Studiedagen leerkrachten De Horst </t>
  </si>
  <si>
    <t xml:space="preserve">Bewaren voor studiedagen teamleden. </t>
  </si>
  <si>
    <t>Groep 5 t/m 8 's middags vrij</t>
  </si>
  <si>
    <t xml:space="preserve">Studiedagen leerlingen vrij </t>
  </si>
  <si>
    <t>Groep 1 t/m 4 vrij en groep 5 t/m 8 's middags vrij</t>
  </si>
  <si>
    <t xml:space="preserve">Groep 1 t/m 4 vrij </t>
  </si>
  <si>
    <t>Leerplein055 studiedag 9 november 2022</t>
  </si>
  <si>
    <t>Gewijzigd vakantierooster                        Openbare Daltonschool De Horst 2022-2023      voor ouders</t>
  </si>
  <si>
    <t xml:space="preserve">Alle leerlingen 's middags vrij i.v.m. kerstdiner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</si>
</sst>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0066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0" fillId="0" borderId="1" xfId="0" applyNumberFormat="1" applyBorder="1"/>
    <xf numFmtId="16" fontId="0" fillId="0" borderId="0" xfId="0" applyNumberFormat="1"/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Alignment="1">
      <alignment horizontal="center"/>
    </xf>
    <xf numFmtId="0" fontId="0" fillId="4" borderId="0" xfId="0" applyFill="1"/>
    <xf numFmtId="0" fontId="2" fillId="4" borderId="2" xfId="0" applyFont="1" applyFill="1" applyBorder="1" applyAlignment="1">
      <alignment horizontal="center"/>
    </xf>
    <xf numFmtId="0" fontId="0" fillId="0" borderId="2" xfId="0" applyBorder="1"/>
    <xf numFmtId="0" fontId="0" fillId="5" borderId="0" xfId="0" applyFill="1"/>
    <xf numFmtId="0" fontId="0" fillId="5" borderId="2" xfId="0" applyFill="1" applyBorder="1" applyAlignment="1">
      <alignment horizontal="center"/>
    </xf>
    <xf numFmtId="0" fontId="2" fillId="6" borderId="0" xfId="0" applyFont="1" applyFill="1"/>
    <xf numFmtId="0" fontId="0" fillId="6" borderId="0" xfId="0" applyFill="1"/>
    <xf numFmtId="0" fontId="2" fillId="6" borderId="2" xfId="0" applyFont="1" applyFill="1" applyBorder="1" applyAlignment="1">
      <alignment horizontal="center"/>
    </xf>
    <xf numFmtId="0" fontId="2" fillId="7" borderId="0" xfId="0" applyFont="1" applyFill="1"/>
    <xf numFmtId="14" fontId="0" fillId="8" borderId="0" xfId="0" applyNumberFormat="1" applyFill="1"/>
    <xf numFmtId="2" fontId="0" fillId="8" borderId="0" xfId="0" applyNumberForma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9" borderId="5" xfId="0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9" borderId="5" xfId="0" applyFill="1" applyBorder="1"/>
    <xf numFmtId="0" fontId="0" fillId="0" borderId="8" xfId="0" applyBorder="1"/>
    <xf numFmtId="0" fontId="0" fillId="8" borderId="0" xfId="0" applyFill="1"/>
    <xf numFmtId="0" fontId="0" fillId="0" borderId="8" xfId="0" applyBorder="1" applyAlignment="1">
      <alignment horizontal="right"/>
    </xf>
    <xf numFmtId="49" fontId="0" fillId="9" borderId="5" xfId="0" applyNumberFormat="1" applyFill="1" applyBorder="1"/>
    <xf numFmtId="2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" fontId="0" fillId="0" borderId="5" xfId="0" applyNumberFormat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4" xfId="0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0" xfId="0" applyFont="1" applyFill="1"/>
    <xf numFmtId="0" fontId="4" fillId="0" borderId="8" xfId="0" applyFont="1" applyBorder="1"/>
    <xf numFmtId="0" fontId="5" fillId="10" borderId="0" xfId="0" applyFont="1" applyFill="1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17" borderId="0" xfId="0" applyFill="1" applyAlignment="1">
      <alignment horizontal="center"/>
    </xf>
    <xf numFmtId="0" fontId="0" fillId="19" borderId="5" xfId="0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0" fillId="16" borderId="3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/>
    <xf numFmtId="0" fontId="2" fillId="23" borderId="0" xfId="0" applyFont="1" applyFill="1" applyAlignment="1">
      <alignment horizontal="left"/>
    </xf>
    <xf numFmtId="0" fontId="0" fillId="22" borderId="18" xfId="0" applyFill="1" applyBorder="1"/>
    <xf numFmtId="0" fontId="0" fillId="20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49" fontId="0" fillId="0" borderId="0" xfId="0" applyNumberFormat="1" applyBorder="1"/>
    <xf numFmtId="0" fontId="0" fillId="3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0" fontId="10" fillId="0" borderId="0" xfId="0" applyFont="1"/>
    <xf numFmtId="0" fontId="4" fillId="0" borderId="19" xfId="0" applyFont="1" applyBorder="1"/>
    <xf numFmtId="0" fontId="1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9" borderId="5" xfId="0" applyFont="1" applyFill="1" applyBorder="1"/>
    <xf numFmtId="0" fontId="0" fillId="0" borderId="0" xfId="0"/>
    <xf numFmtId="0" fontId="0" fillId="25" borderId="0" xfId="0" applyFill="1"/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23" borderId="17" xfId="0" applyFill="1" applyBorder="1" applyAlignment="1">
      <alignment horizontal="left"/>
    </xf>
    <xf numFmtId="0" fontId="0" fillId="23" borderId="20" xfId="0" applyFill="1" applyBorder="1" applyAlignment="1">
      <alignment horizontal="left"/>
    </xf>
    <xf numFmtId="0" fontId="0" fillId="0" borderId="0" xfId="0" applyAlignment="1">
      <alignment vertical="top" wrapText="1"/>
    </xf>
    <xf numFmtId="0" fontId="0" fillId="22" borderId="0" xfId="0" applyFill="1"/>
    <xf numFmtId="0" fontId="0" fillId="0" borderId="0" xfId="0"/>
    <xf numFmtId="0" fontId="5" fillId="10" borderId="0" xfId="0" applyFont="1" applyFill="1"/>
    <xf numFmtId="0" fontId="2" fillId="23" borderId="4" xfId="0" applyFont="1" applyFill="1" applyBorder="1" applyAlignment="1">
      <alignment horizontal="left"/>
    </xf>
    <xf numFmtId="0" fontId="0" fillId="23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0" fontId="0" fillId="9" borderId="0" xfId="0" applyFill="1"/>
    <xf numFmtId="0" fontId="0" fillId="0" borderId="5" xfId="0" applyFont="1" applyBorder="1"/>
    <xf numFmtId="0" fontId="2" fillId="0" borderId="8" xfId="0" applyFont="1" applyBorder="1"/>
    <xf numFmtId="0" fontId="0" fillId="0" borderId="8" xfId="0" applyNumberFormat="1" applyBorder="1" applyAlignment="1">
      <alignment horizontal="right"/>
    </xf>
    <xf numFmtId="0" fontId="0" fillId="0" borderId="0" xfId="0"/>
    <xf numFmtId="0" fontId="0" fillId="0" borderId="0" xfId="0" applyAlignment="1">
      <alignment vertical="top" wrapText="1"/>
    </xf>
    <xf numFmtId="0" fontId="0" fillId="22" borderId="0" xfId="0" applyFill="1"/>
    <xf numFmtId="0" fontId="0" fillId="0" borderId="0" xfId="0"/>
    <xf numFmtId="0" fontId="0" fillId="22" borderId="0" xfId="0" applyFill="1"/>
    <xf numFmtId="0" fontId="0" fillId="24" borderId="5" xfId="0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14" fontId="0" fillId="0" borderId="0" xfId="0" applyNumberFormat="1"/>
    <xf numFmtId="0" fontId="9" fillId="24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/>
    <xf numFmtId="0" fontId="0" fillId="22" borderId="0" xfId="0" applyFill="1"/>
    <xf numFmtId="0" fontId="0" fillId="26" borderId="0" xfId="0" applyFill="1" applyAlignment="1">
      <alignment horizontal="center"/>
    </xf>
    <xf numFmtId="0" fontId="9" fillId="26" borderId="5" xfId="0" applyFont="1" applyFill="1" applyBorder="1" applyAlignment="1">
      <alignment horizontal="center"/>
    </xf>
    <xf numFmtId="0" fontId="0" fillId="26" borderId="5" xfId="0" applyFill="1" applyBorder="1" applyAlignment="1">
      <alignment horizontal="center"/>
    </xf>
    <xf numFmtId="0" fontId="2" fillId="0" borderId="0" xfId="0" applyFont="1"/>
    <xf numFmtId="0" fontId="0" fillId="27" borderId="5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0" fillId="0" borderId="4" xfId="0" applyBorder="1"/>
    <xf numFmtId="0" fontId="0" fillId="22" borderId="0" xfId="0" applyFill="1"/>
    <xf numFmtId="0" fontId="9" fillId="9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/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7" borderId="0" xfId="0" applyFont="1" applyFill="1"/>
    <xf numFmtId="0" fontId="0" fillId="8" borderId="0" xfId="0" applyFill="1"/>
    <xf numFmtId="0" fontId="3" fillId="2" borderId="0" xfId="0" applyFont="1" applyFill="1" applyAlignment="1">
      <alignment horizontal="left" vertical="top" wrapText="1"/>
    </xf>
    <xf numFmtId="0" fontId="0" fillId="0" borderId="0" xfId="0" applyAlignment="1"/>
    <xf numFmtId="0" fontId="2" fillId="11" borderId="0" xfId="0" applyFont="1" applyFill="1"/>
    <xf numFmtId="0" fontId="0" fillId="10" borderId="0" xfId="0" applyFill="1"/>
    <xf numFmtId="0" fontId="6" fillId="12" borderId="8" xfId="0" applyFont="1" applyFill="1" applyBorder="1" applyAlignment="1">
      <alignment horizontal="left" vertical="top" wrapText="1"/>
    </xf>
    <xf numFmtId="0" fontId="6" fillId="12" borderId="6" xfId="0" applyFont="1" applyFill="1" applyBorder="1" applyAlignment="1">
      <alignment horizontal="left" vertical="top" wrapText="1"/>
    </xf>
    <xf numFmtId="0" fontId="6" fillId="12" borderId="7" xfId="0" applyFont="1" applyFill="1" applyBorder="1" applyAlignment="1">
      <alignment horizontal="left" vertical="top" wrapText="1"/>
    </xf>
    <xf numFmtId="17" fontId="7" fillId="13" borderId="1" xfId="0" applyNumberFormat="1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17" fontId="7" fillId="13" borderId="11" xfId="0" applyNumberFormat="1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2" fillId="22" borderId="0" xfId="0" applyFont="1" applyFill="1"/>
    <xf numFmtId="0" fontId="0" fillId="22" borderId="0" xfId="0" applyFill="1"/>
    <xf numFmtId="0" fontId="0" fillId="22" borderId="18" xfId="0" applyFill="1" applyBorder="1"/>
    <xf numFmtId="0" fontId="0" fillId="28" borderId="5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2" fillId="22" borderId="1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E605-6B9E-4D92-9305-29BD5FE002B6}">
  <sheetPr>
    <pageSetUpPr fitToPage="1"/>
  </sheetPr>
  <dimension ref="A1:S55"/>
  <sheetViews>
    <sheetView view="pageLayout" topLeftCell="A22" zoomScaleNormal="100" workbookViewId="0">
      <selection activeCell="B35" sqref="B35"/>
    </sheetView>
  </sheetViews>
  <sheetFormatPr defaultRowHeight="14.5" x14ac:dyDescent="0.35"/>
  <cols>
    <col min="1" max="1" width="10" customWidth="1"/>
    <col min="2" max="2" width="24.1796875" customWidth="1"/>
    <col min="3" max="3" width="10.7265625" customWidth="1"/>
    <col min="4" max="4" width="10.81640625" customWidth="1"/>
    <col min="6" max="6" width="10.54296875" customWidth="1"/>
    <col min="7" max="7" width="8.7265625" style="31"/>
    <col min="8" max="8" width="8.7265625" style="31" customWidth="1"/>
    <col min="9" max="9" width="2.54296875" customWidth="1"/>
    <col min="10" max="10" width="30.1796875" customWidth="1"/>
    <col min="11" max="11" width="15.1796875" customWidth="1"/>
    <col min="12" max="12" width="12.81640625" customWidth="1"/>
    <col min="13" max="14" width="11.1796875" customWidth="1"/>
    <col min="15" max="15" width="10.54296875" customWidth="1"/>
    <col min="16" max="16" width="10.1796875" customWidth="1"/>
    <col min="18" max="18" width="10.453125" customWidth="1"/>
    <col min="19" max="19" width="10.26953125" customWidth="1"/>
  </cols>
  <sheetData>
    <row r="1" spans="2:19" ht="29" x14ac:dyDescent="0.35">
      <c r="B1" s="151" t="s">
        <v>93</v>
      </c>
      <c r="C1" s="152"/>
      <c r="D1" s="152"/>
      <c r="E1" s="152"/>
      <c r="F1" s="152"/>
      <c r="J1" s="143" t="s">
        <v>20</v>
      </c>
      <c r="K1" s="144"/>
      <c r="L1" s="18" t="s">
        <v>21</v>
      </c>
      <c r="M1" s="18" t="s">
        <v>22</v>
      </c>
      <c r="N1" s="19" t="s">
        <v>23</v>
      </c>
      <c r="O1" s="20" t="s">
        <v>79</v>
      </c>
      <c r="P1" s="18"/>
      <c r="Q1" s="18"/>
      <c r="R1" s="18"/>
      <c r="S1" s="18"/>
    </row>
    <row r="2" spans="2:19" x14ac:dyDescent="0.35">
      <c r="J2" s="21"/>
      <c r="K2" s="21"/>
      <c r="L2" s="21"/>
      <c r="M2" s="22"/>
      <c r="N2" s="23"/>
      <c r="O2" s="24"/>
      <c r="P2" s="108"/>
      <c r="Q2" s="108"/>
      <c r="R2" s="108"/>
      <c r="S2" s="108"/>
    </row>
    <row r="3" spans="2:19" x14ac:dyDescent="0.35">
      <c r="J3" s="23" t="s">
        <v>17</v>
      </c>
      <c r="K3" s="24" t="s">
        <v>25</v>
      </c>
      <c r="L3" s="25">
        <v>23.75</v>
      </c>
      <c r="M3" s="25">
        <v>25.75</v>
      </c>
      <c r="N3" s="23">
        <v>26.25</v>
      </c>
      <c r="O3" s="24">
        <v>25</v>
      </c>
      <c r="P3" s="108"/>
      <c r="Q3" s="108"/>
      <c r="R3" s="108"/>
      <c r="S3" s="108"/>
    </row>
    <row r="4" spans="2:19" x14ac:dyDescent="0.35">
      <c r="B4" t="s">
        <v>0</v>
      </c>
      <c r="E4" s="1" t="s">
        <v>1</v>
      </c>
      <c r="F4" s="1" t="s">
        <v>92</v>
      </c>
      <c r="G4" s="84" t="s">
        <v>67</v>
      </c>
      <c r="H4" s="84" t="s">
        <v>68</v>
      </c>
      <c r="J4" s="23" t="s">
        <v>18</v>
      </c>
      <c r="K4" s="24" t="s">
        <v>27</v>
      </c>
      <c r="L4" s="25">
        <v>47.5</v>
      </c>
      <c r="M4" s="25">
        <v>51.5</v>
      </c>
      <c r="N4" s="23">
        <v>52.5</v>
      </c>
      <c r="O4" s="24">
        <v>50</v>
      </c>
      <c r="P4" s="108"/>
      <c r="Q4" s="108"/>
      <c r="R4" s="108"/>
      <c r="S4" s="108"/>
    </row>
    <row r="5" spans="2:19" x14ac:dyDescent="0.35">
      <c r="B5" t="s">
        <v>2</v>
      </c>
      <c r="E5" s="2" t="s">
        <v>3</v>
      </c>
      <c r="F5" s="2" t="s">
        <v>4</v>
      </c>
      <c r="G5" s="2"/>
      <c r="H5" s="2"/>
      <c r="J5" s="23" t="s">
        <v>19</v>
      </c>
      <c r="K5" s="24" t="s">
        <v>28</v>
      </c>
      <c r="L5" s="25">
        <v>23.75</v>
      </c>
      <c r="M5" s="25">
        <v>25.75</v>
      </c>
      <c r="N5" s="23">
        <v>26.25</v>
      </c>
      <c r="O5" s="24">
        <v>25</v>
      </c>
      <c r="P5" s="108"/>
      <c r="Q5" s="108"/>
      <c r="R5" s="108"/>
      <c r="S5" s="108"/>
    </row>
    <row r="6" spans="2:19" x14ac:dyDescent="0.35">
      <c r="B6" s="3" t="s">
        <v>5</v>
      </c>
      <c r="C6" s="3"/>
      <c r="D6" s="3"/>
      <c r="E6" s="4">
        <v>5.5</v>
      </c>
      <c r="F6" s="4">
        <v>5.5</v>
      </c>
      <c r="G6" s="85">
        <v>5.25</v>
      </c>
      <c r="H6" s="85">
        <v>5</v>
      </c>
      <c r="J6" s="23"/>
      <c r="K6" s="24"/>
      <c r="L6" s="25"/>
      <c r="M6" s="25"/>
      <c r="N6" s="23"/>
      <c r="O6" s="24"/>
      <c r="P6" s="108"/>
      <c r="Q6" s="108"/>
      <c r="R6" s="108"/>
      <c r="S6" s="108"/>
    </row>
    <row r="7" spans="2:19" x14ac:dyDescent="0.35">
      <c r="B7" s="3" t="s">
        <v>6</v>
      </c>
      <c r="C7" s="3"/>
      <c r="D7" s="3"/>
      <c r="E7" s="4">
        <v>5.5</v>
      </c>
      <c r="F7" s="4">
        <v>5.5</v>
      </c>
      <c r="G7" s="85">
        <v>5.25</v>
      </c>
      <c r="H7" s="85">
        <v>5</v>
      </c>
      <c r="J7" s="23" t="s">
        <v>24</v>
      </c>
      <c r="K7" s="24" t="s">
        <v>30</v>
      </c>
      <c r="L7" s="25">
        <v>5.5</v>
      </c>
      <c r="M7" s="27">
        <v>5.5</v>
      </c>
      <c r="N7" s="23">
        <v>5.25</v>
      </c>
      <c r="O7" s="24">
        <v>5</v>
      </c>
      <c r="P7" s="108"/>
      <c r="Q7" s="108"/>
      <c r="R7" s="108"/>
      <c r="S7" s="108"/>
    </row>
    <row r="8" spans="2:19" x14ac:dyDescent="0.35">
      <c r="B8" s="3" t="s">
        <v>7</v>
      </c>
      <c r="C8" s="3"/>
      <c r="D8" s="3"/>
      <c r="E8" s="4">
        <v>3.75</v>
      </c>
      <c r="F8" s="4">
        <v>3.75</v>
      </c>
      <c r="G8" s="85">
        <v>5.25</v>
      </c>
      <c r="H8" s="85">
        <v>5</v>
      </c>
      <c r="J8" s="23" t="s">
        <v>87</v>
      </c>
      <c r="K8" s="28" t="s">
        <v>89</v>
      </c>
      <c r="L8" s="119">
        <v>9</v>
      </c>
      <c r="M8" s="25">
        <v>11</v>
      </c>
      <c r="N8" s="23">
        <v>10.5</v>
      </c>
      <c r="O8" s="94">
        <v>10</v>
      </c>
      <c r="P8" s="108"/>
      <c r="Q8" s="108"/>
      <c r="R8" s="108"/>
      <c r="S8" s="108"/>
    </row>
    <row r="9" spans="2:19" x14ac:dyDescent="0.35">
      <c r="B9" s="3" t="s">
        <v>8</v>
      </c>
      <c r="C9" s="3"/>
      <c r="D9" s="3"/>
      <c r="E9" s="4">
        <v>5.5</v>
      </c>
      <c r="F9" s="4">
        <v>5.5</v>
      </c>
      <c r="G9" s="85">
        <v>5.25</v>
      </c>
      <c r="H9" s="85">
        <v>5</v>
      </c>
      <c r="J9" s="23" t="s">
        <v>88</v>
      </c>
      <c r="K9" s="24" t="s">
        <v>33</v>
      </c>
      <c r="L9" s="25">
        <v>23.75</v>
      </c>
      <c r="M9" s="25">
        <v>25.75</v>
      </c>
      <c r="N9" s="23">
        <v>26.25</v>
      </c>
      <c r="O9" s="24">
        <v>25</v>
      </c>
      <c r="P9" s="108"/>
      <c r="Q9" s="108"/>
      <c r="R9" s="108"/>
      <c r="S9" s="108"/>
    </row>
    <row r="10" spans="2:19" x14ac:dyDescent="0.35">
      <c r="B10" s="3" t="s">
        <v>9</v>
      </c>
      <c r="C10" s="3"/>
      <c r="D10" s="5"/>
      <c r="E10" s="6">
        <v>3.5</v>
      </c>
      <c r="F10" s="4">
        <v>5.5</v>
      </c>
      <c r="G10" s="85">
        <v>5.25</v>
      </c>
      <c r="H10" s="85">
        <v>5</v>
      </c>
      <c r="J10" s="33"/>
      <c r="K10" s="24" t="s">
        <v>34</v>
      </c>
      <c r="L10" s="25"/>
      <c r="M10" s="25" t="s">
        <v>34</v>
      </c>
      <c r="N10" s="23" t="s">
        <v>34</v>
      </c>
      <c r="O10" s="24" t="s">
        <v>34</v>
      </c>
      <c r="P10" s="108"/>
      <c r="Q10" s="108"/>
      <c r="R10" s="108"/>
      <c r="S10" s="108"/>
    </row>
    <row r="11" spans="2:19" x14ac:dyDescent="0.35">
      <c r="B11" s="7"/>
      <c r="C11" s="7"/>
      <c r="D11" s="7"/>
      <c r="E11" s="8">
        <f>SUM(E6:E10)</f>
        <v>23.75</v>
      </c>
      <c r="F11" s="8">
        <f>SUM(F6:F10)</f>
        <v>25.75</v>
      </c>
      <c r="G11" s="8">
        <f>SUM(G6:G10)</f>
        <v>26.25</v>
      </c>
      <c r="H11" s="8">
        <f>SUM(H6:H10)</f>
        <v>25</v>
      </c>
      <c r="J11" s="117" t="s">
        <v>86</v>
      </c>
      <c r="K11" s="24" t="s">
        <v>36</v>
      </c>
      <c r="L11" s="25">
        <v>9</v>
      </c>
      <c r="M11" s="25">
        <v>11</v>
      </c>
      <c r="N11" s="23">
        <v>10.5</v>
      </c>
      <c r="O11" s="94">
        <v>10</v>
      </c>
      <c r="P11" s="108"/>
      <c r="Q11" s="108"/>
      <c r="R11" s="108"/>
      <c r="S11" s="108"/>
    </row>
    <row r="12" spans="2:19" x14ac:dyDescent="0.35">
      <c r="F12" s="9"/>
      <c r="G12" s="86"/>
      <c r="H12" s="86"/>
      <c r="J12" s="23" t="s">
        <v>29</v>
      </c>
      <c r="K12" s="24" t="s">
        <v>38</v>
      </c>
      <c r="L12" s="25">
        <v>5.5</v>
      </c>
      <c r="M12" s="25">
        <v>5.5</v>
      </c>
      <c r="N12" s="23">
        <v>5.25</v>
      </c>
      <c r="O12" s="24">
        <v>5</v>
      </c>
      <c r="P12" s="108"/>
      <c r="Q12" s="108"/>
      <c r="R12" s="108"/>
      <c r="S12" s="108"/>
    </row>
    <row r="13" spans="2:19" x14ac:dyDescent="0.35">
      <c r="B13" s="10" t="s">
        <v>10</v>
      </c>
      <c r="C13" s="10"/>
      <c r="D13" s="10"/>
      <c r="E13" s="11">
        <f>E11</f>
        <v>23.75</v>
      </c>
      <c r="F13" s="11">
        <f>F11</f>
        <v>25.75</v>
      </c>
      <c r="G13" s="11">
        <f>G11</f>
        <v>26.25</v>
      </c>
      <c r="H13" s="11">
        <f>H11</f>
        <v>25</v>
      </c>
      <c r="J13" s="23" t="s">
        <v>31</v>
      </c>
      <c r="K13" s="24" t="s">
        <v>39</v>
      </c>
      <c r="L13" s="25">
        <v>142.5</v>
      </c>
      <c r="M13" s="25">
        <v>154.5</v>
      </c>
      <c r="N13" s="23">
        <v>157.5</v>
      </c>
      <c r="O13" s="24">
        <v>150</v>
      </c>
      <c r="P13" s="108"/>
      <c r="Q13" s="108"/>
      <c r="R13" s="108"/>
      <c r="S13" s="108"/>
    </row>
    <row r="14" spans="2:19" x14ac:dyDescent="0.35">
      <c r="B14" s="10" t="s">
        <v>11</v>
      </c>
      <c r="C14" s="10"/>
      <c r="D14" s="10"/>
      <c r="E14" s="11">
        <v>52</v>
      </c>
      <c r="F14" s="11">
        <v>52</v>
      </c>
      <c r="G14" s="11">
        <v>52</v>
      </c>
      <c r="H14" s="11">
        <v>52</v>
      </c>
      <c r="J14" s="23"/>
      <c r="K14" s="24"/>
      <c r="L14" s="25"/>
      <c r="M14" s="25"/>
      <c r="N14" s="23"/>
      <c r="O14" s="24"/>
      <c r="P14" s="108"/>
      <c r="Q14" s="108"/>
      <c r="R14" s="108"/>
      <c r="S14" s="108"/>
    </row>
    <row r="15" spans="2:19" x14ac:dyDescent="0.35">
      <c r="B15" s="10" t="s">
        <v>12</v>
      </c>
      <c r="C15" s="10"/>
      <c r="D15" s="10"/>
      <c r="E15" s="11">
        <f>E14*E13</f>
        <v>1235</v>
      </c>
      <c r="F15" s="11">
        <f>F14*F13</f>
        <v>1339</v>
      </c>
      <c r="G15" s="11">
        <f>G14*G13</f>
        <v>1365</v>
      </c>
      <c r="H15" s="11">
        <f>H14*H13</f>
        <v>1300</v>
      </c>
      <c r="J15" s="23" t="s">
        <v>41</v>
      </c>
      <c r="K15" s="24"/>
      <c r="L15" s="118">
        <f>SUM(L3:L14)</f>
        <v>290.25</v>
      </c>
      <c r="M15" s="39">
        <f>SUM(M3:M13)</f>
        <v>316.25</v>
      </c>
      <c r="N15" s="39">
        <f>SUM(N3:N13)</f>
        <v>320.25</v>
      </c>
      <c r="O15" s="39">
        <f>SUM(O3:O13)</f>
        <v>305</v>
      </c>
      <c r="P15" s="108"/>
      <c r="Q15" s="108"/>
      <c r="R15" s="108"/>
      <c r="S15" s="108"/>
    </row>
    <row r="16" spans="2:19" x14ac:dyDescent="0.35">
      <c r="B16" s="146" t="s">
        <v>13</v>
      </c>
      <c r="C16" s="147"/>
      <c r="D16" s="148"/>
      <c r="E16" s="11"/>
      <c r="F16" s="11"/>
      <c r="G16" s="11"/>
      <c r="H16" s="11"/>
      <c r="J16" s="23"/>
      <c r="K16" s="24"/>
      <c r="L16" s="25"/>
      <c r="M16" s="25"/>
      <c r="N16" s="23"/>
      <c r="O16" s="24"/>
      <c r="P16" s="108"/>
      <c r="Q16" s="108"/>
      <c r="R16" s="108"/>
      <c r="S16" s="108"/>
    </row>
    <row r="17" spans="1:19" x14ac:dyDescent="0.35">
      <c r="B17" s="12" t="s">
        <v>12</v>
      </c>
      <c r="C17" s="13"/>
      <c r="D17" s="13"/>
      <c r="E17" s="14">
        <f>SUM(E15:E16)</f>
        <v>1235</v>
      </c>
      <c r="F17" s="14">
        <f>SUM(F15:F16)</f>
        <v>1339</v>
      </c>
      <c r="G17" s="14">
        <f>SUM(G15:G16)</f>
        <v>1365</v>
      </c>
      <c r="H17" s="14">
        <f>SUM(H15:H16)</f>
        <v>1300</v>
      </c>
      <c r="J17" s="23" t="s">
        <v>42</v>
      </c>
      <c r="K17" s="24"/>
      <c r="L17" s="25">
        <f>52*23.75</f>
        <v>1235</v>
      </c>
      <c r="M17" s="25">
        <f>52*25.75</f>
        <v>1339</v>
      </c>
      <c r="N17" s="25">
        <f>52*26.25</f>
        <v>1365</v>
      </c>
      <c r="O17" s="25">
        <f>52*25</f>
        <v>1300</v>
      </c>
      <c r="P17" s="108"/>
      <c r="Q17" s="108"/>
      <c r="R17" s="108"/>
      <c r="S17" s="108"/>
    </row>
    <row r="18" spans="1:19" x14ac:dyDescent="0.35">
      <c r="J18" s="23" t="s">
        <v>43</v>
      </c>
      <c r="K18" s="24" t="s">
        <v>9</v>
      </c>
      <c r="L18" s="25">
        <v>3.5</v>
      </c>
      <c r="M18" s="25">
        <v>5.5</v>
      </c>
      <c r="N18" s="25">
        <v>5.25</v>
      </c>
      <c r="O18" s="24">
        <v>5</v>
      </c>
      <c r="P18" s="108"/>
      <c r="Q18" s="108"/>
      <c r="R18" s="108"/>
      <c r="S18" s="108"/>
    </row>
    <row r="19" spans="1:19" x14ac:dyDescent="0.35">
      <c r="A19" s="149" t="s">
        <v>14</v>
      </c>
      <c r="B19" s="149"/>
      <c r="C19" s="15" t="s">
        <v>15</v>
      </c>
      <c r="D19" s="15" t="s">
        <v>16</v>
      </c>
      <c r="E19" s="15"/>
      <c r="J19" s="23" t="s">
        <v>44</v>
      </c>
      <c r="K19" s="23" t="s">
        <v>34</v>
      </c>
      <c r="L19" s="25">
        <v>0</v>
      </c>
      <c r="M19" s="25">
        <v>0</v>
      </c>
      <c r="N19" s="25">
        <v>0</v>
      </c>
      <c r="O19" s="24">
        <v>0</v>
      </c>
    </row>
    <row r="20" spans="1:19" x14ac:dyDescent="0.35">
      <c r="A20" s="150" t="s">
        <v>17</v>
      </c>
      <c r="B20" s="150"/>
      <c r="C20" s="16">
        <v>44858</v>
      </c>
      <c r="D20" s="16">
        <v>44862</v>
      </c>
      <c r="E20" s="17">
        <v>23.75</v>
      </c>
      <c r="F20" s="17">
        <v>25.75</v>
      </c>
      <c r="G20" s="17">
        <v>26.25</v>
      </c>
      <c r="H20" s="17">
        <v>25</v>
      </c>
      <c r="J20" s="23" t="s">
        <v>45</v>
      </c>
      <c r="K20" s="23"/>
      <c r="L20" s="25">
        <f>L15</f>
        <v>290.25</v>
      </c>
      <c r="M20" s="25">
        <f>M15</f>
        <v>316.25</v>
      </c>
      <c r="N20" s="25">
        <f>N15</f>
        <v>320.25</v>
      </c>
      <c r="O20" s="24">
        <f>O15</f>
        <v>305</v>
      </c>
    </row>
    <row r="21" spans="1:19" x14ac:dyDescent="0.35">
      <c r="A21" s="150" t="s">
        <v>18</v>
      </c>
      <c r="B21" s="150"/>
      <c r="C21" s="16">
        <v>44921</v>
      </c>
      <c r="D21" s="16">
        <v>44932</v>
      </c>
      <c r="E21" s="17">
        <v>47.5</v>
      </c>
      <c r="F21" s="17">
        <v>51.5</v>
      </c>
      <c r="G21" s="17">
        <v>52.5</v>
      </c>
      <c r="H21" s="17">
        <v>50</v>
      </c>
      <c r="J21" s="23" t="s">
        <v>46</v>
      </c>
      <c r="K21" s="23"/>
      <c r="L21" s="118">
        <f>L17+L18+L19-L20</f>
        <v>948.25</v>
      </c>
      <c r="M21" s="39">
        <f>M17+M18+M19-M20</f>
        <v>1028.25</v>
      </c>
      <c r="N21" s="39">
        <f>N17+N18+N19-N20</f>
        <v>1050</v>
      </c>
      <c r="O21" s="39">
        <f>O17+O18+O19-O20</f>
        <v>1000</v>
      </c>
    </row>
    <row r="22" spans="1:19" x14ac:dyDescent="0.35">
      <c r="A22" s="150" t="s">
        <v>19</v>
      </c>
      <c r="B22" s="150"/>
      <c r="C22" s="16">
        <v>44984</v>
      </c>
      <c r="D22" s="16">
        <v>44988</v>
      </c>
      <c r="E22" s="17">
        <v>23.75</v>
      </c>
      <c r="F22" s="17">
        <v>25.75</v>
      </c>
      <c r="G22" s="17">
        <v>26.25</v>
      </c>
      <c r="H22" s="17">
        <v>25</v>
      </c>
      <c r="O22" s="87"/>
    </row>
    <row r="23" spans="1:19" x14ac:dyDescent="0.35">
      <c r="A23" s="150" t="s">
        <v>24</v>
      </c>
      <c r="B23" s="150"/>
      <c r="C23" s="16">
        <v>45026</v>
      </c>
      <c r="D23" s="16"/>
      <c r="E23" s="17">
        <v>5.5</v>
      </c>
      <c r="F23" s="17">
        <v>5.5</v>
      </c>
      <c r="G23" s="17">
        <v>5.25</v>
      </c>
      <c r="H23" s="17">
        <v>5</v>
      </c>
    </row>
    <row r="24" spans="1:19" ht="15" thickBot="1" x14ac:dyDescent="0.4">
      <c r="A24" s="150" t="s">
        <v>82</v>
      </c>
      <c r="B24" s="150"/>
      <c r="C24" s="16">
        <v>44678</v>
      </c>
      <c r="D24" s="16">
        <v>45044</v>
      </c>
      <c r="E24" s="17">
        <v>9</v>
      </c>
      <c r="F24" s="17">
        <v>11</v>
      </c>
      <c r="G24" s="17">
        <v>10.5</v>
      </c>
      <c r="H24" s="17">
        <v>10</v>
      </c>
      <c r="J24" s="88" t="s">
        <v>69</v>
      </c>
      <c r="K24" s="31"/>
      <c r="L24" s="31"/>
      <c r="M24" s="31"/>
      <c r="N24" s="31"/>
      <c r="O24" s="88"/>
      <c r="P24" s="31"/>
      <c r="Q24" s="31"/>
      <c r="R24" s="31"/>
      <c r="S24" s="31"/>
    </row>
    <row r="25" spans="1:19" ht="15" thickBot="1" x14ac:dyDescent="0.4">
      <c r="A25" s="26" t="s">
        <v>26</v>
      </c>
      <c r="B25" s="26"/>
      <c r="C25" s="16">
        <v>45047</v>
      </c>
      <c r="D25" s="16">
        <v>45051</v>
      </c>
      <c r="E25" s="17">
        <v>23.75</v>
      </c>
      <c r="F25" s="17">
        <v>25.75</v>
      </c>
      <c r="G25" s="17">
        <v>26.25</v>
      </c>
      <c r="H25" s="17">
        <v>25</v>
      </c>
      <c r="J25" s="89" t="s">
        <v>70</v>
      </c>
      <c r="K25" s="31"/>
      <c r="L25" s="31"/>
      <c r="M25" s="31"/>
      <c r="N25" s="31"/>
      <c r="O25" s="90"/>
      <c r="P25" s="31"/>
      <c r="Q25" s="31"/>
      <c r="R25" s="31"/>
      <c r="S25" s="31"/>
    </row>
    <row r="26" spans="1:19" x14ac:dyDescent="0.35">
      <c r="A26" s="150" t="s">
        <v>83</v>
      </c>
      <c r="B26" s="150"/>
      <c r="C26" s="16">
        <v>45064</v>
      </c>
      <c r="D26" s="16">
        <v>45065</v>
      </c>
      <c r="E26" s="17">
        <v>9</v>
      </c>
      <c r="F26" s="17">
        <v>11</v>
      </c>
      <c r="G26" s="17">
        <v>10.5</v>
      </c>
      <c r="H26" s="17">
        <v>10</v>
      </c>
      <c r="J26" s="89" t="s">
        <v>71</v>
      </c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35">
      <c r="A27" s="150" t="s">
        <v>29</v>
      </c>
      <c r="B27" s="150"/>
      <c r="C27" s="16">
        <v>45075</v>
      </c>
      <c r="D27" s="16"/>
      <c r="E27" s="17">
        <v>5.5</v>
      </c>
      <c r="F27" s="17">
        <v>5.5</v>
      </c>
      <c r="G27" s="17">
        <v>5.25</v>
      </c>
      <c r="H27" s="17">
        <v>5</v>
      </c>
      <c r="J27" s="89" t="s">
        <v>72</v>
      </c>
      <c r="K27" s="31"/>
      <c r="L27" s="31"/>
      <c r="M27" s="31"/>
      <c r="N27" s="31"/>
      <c r="O27" s="31"/>
      <c r="P27" s="31"/>
      <c r="Q27" s="31"/>
      <c r="R27" s="31"/>
      <c r="S27" s="31"/>
    </row>
    <row r="28" spans="1:19" x14ac:dyDescent="0.35">
      <c r="A28" s="150"/>
      <c r="B28" s="150"/>
      <c r="C28" s="16"/>
      <c r="D28" s="16"/>
      <c r="E28" s="17"/>
      <c r="F28" s="17"/>
      <c r="G28" s="17"/>
      <c r="H28" s="17"/>
      <c r="J28" s="89" t="s">
        <v>94</v>
      </c>
      <c r="K28" s="31"/>
      <c r="L28" s="31"/>
      <c r="M28" s="31"/>
      <c r="N28" s="31"/>
      <c r="O28" s="31"/>
      <c r="P28" s="31"/>
      <c r="Q28" s="31"/>
      <c r="R28" s="31"/>
      <c r="S28" s="31"/>
    </row>
    <row r="29" spans="1:19" x14ac:dyDescent="0.35">
      <c r="A29" s="150" t="s">
        <v>31</v>
      </c>
      <c r="B29" s="150"/>
      <c r="C29" s="16">
        <v>45117</v>
      </c>
      <c r="D29" s="16">
        <v>45156</v>
      </c>
      <c r="E29" s="17">
        <v>142.5</v>
      </c>
      <c r="F29" s="17">
        <v>154.5</v>
      </c>
      <c r="G29" s="17">
        <v>157.5</v>
      </c>
      <c r="H29" s="17">
        <v>150</v>
      </c>
      <c r="J29" s="89"/>
      <c r="K29" s="31"/>
      <c r="L29" s="31"/>
      <c r="M29" s="31"/>
      <c r="N29" s="31"/>
      <c r="O29" s="31"/>
      <c r="P29" s="31"/>
      <c r="Q29" s="31"/>
      <c r="R29" s="31"/>
      <c r="S29" s="31"/>
    </row>
    <row r="30" spans="1:19" x14ac:dyDescent="0.35">
      <c r="A30" s="149" t="s">
        <v>32</v>
      </c>
      <c r="B30" s="149"/>
      <c r="C30" s="15"/>
      <c r="D30" s="15"/>
      <c r="E30" s="29">
        <f>SUM(E20:E29)</f>
        <v>290.25</v>
      </c>
      <c r="F30" s="30">
        <f>SUM(F20:F29)</f>
        <v>316.25</v>
      </c>
      <c r="G30" s="30">
        <f>SUM(G20:G29)</f>
        <v>320.25</v>
      </c>
      <c r="H30" s="30">
        <f>SUM(H20:H29)</f>
        <v>305</v>
      </c>
      <c r="J30" s="88" t="s">
        <v>73</v>
      </c>
      <c r="K30" s="31"/>
      <c r="L30" s="31"/>
      <c r="M30" s="31"/>
      <c r="N30" s="31"/>
      <c r="O30" s="31"/>
      <c r="P30" s="31"/>
      <c r="Q30" s="31"/>
      <c r="R30" s="31"/>
      <c r="S30" s="31"/>
    </row>
    <row r="31" spans="1:19" x14ac:dyDescent="0.35">
      <c r="A31" s="145"/>
      <c r="B31" s="145"/>
      <c r="F31" s="32"/>
      <c r="G31" s="32"/>
      <c r="H31" s="32"/>
      <c r="J31" s="145" t="s">
        <v>74</v>
      </c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x14ac:dyDescent="0.35">
      <c r="A32" s="154" t="s">
        <v>35</v>
      </c>
      <c r="B32" s="154"/>
      <c r="C32" s="34"/>
      <c r="D32" s="34"/>
      <c r="E32" s="35">
        <f>E17-E30</f>
        <v>944.75</v>
      </c>
      <c r="F32" s="35">
        <f>F17-F30</f>
        <v>1022.75</v>
      </c>
      <c r="G32" s="35">
        <f>G17-G30</f>
        <v>1044.75</v>
      </c>
      <c r="H32" s="35">
        <f>H17-H30</f>
        <v>995</v>
      </c>
      <c r="J32" s="145" t="s">
        <v>75</v>
      </c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x14ac:dyDescent="0.35">
      <c r="A33" s="154" t="s">
        <v>37</v>
      </c>
      <c r="B33" s="154"/>
      <c r="C33" s="34"/>
      <c r="D33" s="34"/>
      <c r="E33" s="35">
        <v>880</v>
      </c>
      <c r="F33" s="36">
        <v>1000</v>
      </c>
      <c r="G33" s="36">
        <v>940</v>
      </c>
      <c r="H33" s="36">
        <v>940</v>
      </c>
      <c r="J33" s="89" t="s">
        <v>76</v>
      </c>
      <c r="K33" s="89"/>
      <c r="L33" s="89"/>
      <c r="M33" s="89"/>
      <c r="N33" s="89"/>
      <c r="O33" s="89"/>
      <c r="P33" s="89"/>
      <c r="Q33" s="89"/>
      <c r="R33" s="89"/>
      <c r="S33" s="89"/>
    </row>
    <row r="34" spans="1:19" x14ac:dyDescent="0.35">
      <c r="A34" s="34" t="s">
        <v>84</v>
      </c>
      <c r="B34" s="34"/>
      <c r="C34" s="34"/>
      <c r="D34" s="34"/>
      <c r="E34" s="37">
        <f>E32-E33</f>
        <v>64.75</v>
      </c>
      <c r="F34" s="37">
        <f>F32-F33</f>
        <v>22.75</v>
      </c>
      <c r="G34" s="37">
        <f>G32-G33</f>
        <v>104.75</v>
      </c>
      <c r="H34" s="37">
        <f>H32-H33</f>
        <v>55</v>
      </c>
      <c r="J34" s="31" t="s">
        <v>77</v>
      </c>
      <c r="K34" s="31"/>
      <c r="L34" s="31"/>
      <c r="M34" s="31"/>
      <c r="N34" s="31"/>
      <c r="O34" s="31"/>
      <c r="P34" s="31"/>
      <c r="Q34" s="31"/>
      <c r="R34" s="31"/>
      <c r="S34" s="31"/>
    </row>
    <row r="35" spans="1:19" x14ac:dyDescent="0.35">
      <c r="A35" s="34"/>
      <c r="B35" s="34"/>
      <c r="C35" s="34"/>
      <c r="D35" s="34"/>
      <c r="E35" s="37"/>
      <c r="F35" s="37"/>
      <c r="G35" s="37"/>
      <c r="H35" s="37"/>
      <c r="J35" s="31" t="s">
        <v>90</v>
      </c>
      <c r="K35" s="89"/>
      <c r="L35" s="89"/>
      <c r="M35" s="91"/>
      <c r="N35" s="31"/>
      <c r="O35" s="31"/>
      <c r="P35" s="31"/>
      <c r="Q35" s="31"/>
      <c r="R35" s="31"/>
      <c r="S35" s="31"/>
    </row>
    <row r="36" spans="1:19" x14ac:dyDescent="0.35">
      <c r="A36" s="38" t="s">
        <v>40</v>
      </c>
      <c r="B36" s="34"/>
      <c r="C36" s="34"/>
      <c r="D36" s="34"/>
      <c r="E36" s="34"/>
      <c r="F36" s="35"/>
      <c r="G36" s="35"/>
      <c r="H36" s="35"/>
      <c r="J36" s="31" t="s">
        <v>91</v>
      </c>
      <c r="K36" s="31"/>
      <c r="L36" s="31"/>
      <c r="M36" s="31"/>
      <c r="N36" s="31"/>
      <c r="O36" s="31"/>
      <c r="P36" s="31"/>
      <c r="Q36" s="31"/>
      <c r="R36" s="31"/>
      <c r="S36" s="31"/>
    </row>
    <row r="37" spans="1:19" x14ac:dyDescent="0.35">
      <c r="A37" s="40" t="s">
        <v>106</v>
      </c>
      <c r="B37" s="34"/>
      <c r="C37" s="34"/>
      <c r="D37" s="34"/>
      <c r="E37" s="35">
        <v>3.75</v>
      </c>
      <c r="F37" s="35">
        <v>3.75</v>
      </c>
      <c r="G37" s="35">
        <v>5.25</v>
      </c>
      <c r="H37" s="35">
        <v>5</v>
      </c>
      <c r="K37" s="31"/>
      <c r="L37" s="31"/>
      <c r="M37" s="31"/>
      <c r="N37" s="31"/>
      <c r="O37" s="31"/>
      <c r="P37" s="31"/>
      <c r="Q37" s="31"/>
      <c r="R37" s="31"/>
      <c r="S37" s="31"/>
    </row>
    <row r="38" spans="1:19" x14ac:dyDescent="0.35">
      <c r="A38" s="40"/>
      <c r="B38" s="111"/>
      <c r="C38" s="111"/>
      <c r="D38" s="111"/>
      <c r="E38" s="111"/>
      <c r="F38" s="111"/>
      <c r="G38" s="35"/>
      <c r="H38" s="35"/>
      <c r="Q38" s="92"/>
      <c r="R38" s="92"/>
      <c r="S38" s="31"/>
    </row>
    <row r="39" spans="1:19" x14ac:dyDescent="0.35">
      <c r="A39" s="153" t="s">
        <v>78</v>
      </c>
      <c r="B39" s="153"/>
      <c r="C39" s="41"/>
      <c r="D39" s="41"/>
      <c r="E39" s="42">
        <f t="shared" ref="E39:G39" si="0">SUM(E34-E37)</f>
        <v>61</v>
      </c>
      <c r="F39" s="42">
        <f t="shared" si="0"/>
        <v>19</v>
      </c>
      <c r="G39" s="42">
        <f t="shared" si="0"/>
        <v>99.5</v>
      </c>
      <c r="H39" s="42">
        <f>SUM(H34-H37)</f>
        <v>50</v>
      </c>
      <c r="K39" s="136"/>
    </row>
    <row r="40" spans="1:19" ht="14.5" customHeight="1" x14ac:dyDescent="0.35">
      <c r="A40" s="120" t="s">
        <v>100</v>
      </c>
      <c r="B40" s="110"/>
      <c r="C40" s="110" t="s">
        <v>96</v>
      </c>
      <c r="D40" s="127">
        <v>44865</v>
      </c>
      <c r="E40" s="110">
        <v>5.5</v>
      </c>
      <c r="F40" s="110">
        <v>5.5</v>
      </c>
      <c r="G40" s="110"/>
      <c r="H40" s="110"/>
      <c r="I40" s="31"/>
      <c r="J40" s="92"/>
      <c r="K40" s="123"/>
      <c r="L40" s="123"/>
      <c r="M40" s="123"/>
      <c r="N40" s="127"/>
      <c r="O40" s="123"/>
      <c r="P40" s="123"/>
      <c r="Q40" s="123"/>
      <c r="R40" s="92"/>
      <c r="S40" s="31"/>
    </row>
    <row r="41" spans="1:19" s="131" customFormat="1" ht="14.5" customHeight="1" x14ac:dyDescent="0.35">
      <c r="C41" s="131" t="s">
        <v>95</v>
      </c>
      <c r="D41" s="127">
        <v>44855</v>
      </c>
      <c r="F41" s="131">
        <v>2</v>
      </c>
      <c r="J41" s="92"/>
      <c r="N41" s="127"/>
      <c r="R41" s="92"/>
    </row>
    <row r="42" spans="1:19" ht="15" customHeight="1" x14ac:dyDescent="0.35">
      <c r="A42" s="110" t="s">
        <v>99</v>
      </c>
      <c r="B42" s="110"/>
      <c r="C42" s="110" t="s">
        <v>95</v>
      </c>
      <c r="D42" s="127">
        <v>44918</v>
      </c>
      <c r="E42" s="110">
        <v>3.5</v>
      </c>
      <c r="F42" s="110">
        <v>2</v>
      </c>
      <c r="G42" s="110"/>
      <c r="H42" s="110"/>
      <c r="I42" s="31" t="s">
        <v>97</v>
      </c>
      <c r="J42" s="18"/>
      <c r="K42" s="123"/>
      <c r="L42" s="123"/>
      <c r="M42" s="123"/>
      <c r="N42" s="127"/>
      <c r="O42" s="123"/>
      <c r="P42" s="123"/>
      <c r="Q42" s="123"/>
    </row>
    <row r="43" spans="1:19" s="120" customFormat="1" ht="15" customHeight="1" x14ac:dyDescent="0.35">
      <c r="C43" s="110" t="s">
        <v>95</v>
      </c>
      <c r="D43" s="127">
        <v>44981</v>
      </c>
      <c r="E43" s="110">
        <v>3.75</v>
      </c>
      <c r="F43" s="110">
        <v>2</v>
      </c>
      <c r="J43" s="121"/>
      <c r="K43" s="123"/>
      <c r="L43" s="123"/>
      <c r="M43" s="123"/>
      <c r="N43" s="127"/>
      <c r="O43" s="123"/>
      <c r="P43" s="123"/>
      <c r="Q43" s="123"/>
    </row>
    <row r="44" spans="1:19" s="120" customFormat="1" ht="15" customHeight="1" x14ac:dyDescent="0.35">
      <c r="C44" s="120" t="s">
        <v>95</v>
      </c>
      <c r="D44" s="127">
        <v>45023</v>
      </c>
      <c r="E44" s="120">
        <v>3.5</v>
      </c>
      <c r="F44" s="120">
        <v>5.5</v>
      </c>
      <c r="I44" s="120" t="s">
        <v>98</v>
      </c>
      <c r="J44" s="121"/>
      <c r="K44" s="123"/>
      <c r="L44" s="123"/>
      <c r="M44" s="123"/>
      <c r="N44" s="127"/>
      <c r="O44" s="123"/>
      <c r="P44" s="123"/>
      <c r="Q44" s="123"/>
    </row>
    <row r="45" spans="1:19" x14ac:dyDescent="0.35">
      <c r="A45" s="110"/>
      <c r="B45" s="110"/>
      <c r="C45" s="110" t="s">
        <v>95</v>
      </c>
      <c r="D45" s="127">
        <v>45114</v>
      </c>
      <c r="E45" s="139">
        <v>3.5</v>
      </c>
      <c r="F45" s="139">
        <v>2</v>
      </c>
      <c r="G45" s="110"/>
      <c r="H45" s="110"/>
      <c r="I45" s="31" t="s">
        <v>97</v>
      </c>
      <c r="J45" s="18"/>
      <c r="K45" s="123"/>
      <c r="L45" s="123"/>
      <c r="M45" s="123"/>
      <c r="N45" s="127"/>
      <c r="O45" s="123"/>
      <c r="P45" s="123"/>
      <c r="Q45" s="123"/>
    </row>
    <row r="46" spans="1:19" ht="17.149999999999999" customHeight="1" x14ac:dyDescent="0.35">
      <c r="A46" s="110"/>
      <c r="B46" s="110"/>
      <c r="E46">
        <f>SUM(E39-E40-E42-E43-E44-E45)</f>
        <v>41.25</v>
      </c>
      <c r="F46" s="131">
        <f>SUM(F39-F40-F41-F42-F43-F44-F45)</f>
        <v>0</v>
      </c>
      <c r="G46" s="110"/>
      <c r="H46" s="110"/>
      <c r="I46" s="31"/>
      <c r="J46" s="18"/>
      <c r="K46" s="123"/>
      <c r="L46" s="123"/>
      <c r="M46" s="123"/>
      <c r="N46" s="123"/>
      <c r="O46" s="123"/>
      <c r="P46" s="123"/>
      <c r="Q46" s="123"/>
    </row>
    <row r="47" spans="1:19" ht="13.5" customHeight="1" x14ac:dyDescent="0.35">
      <c r="A47" s="110"/>
      <c r="B47" s="110"/>
      <c r="C47" t="s">
        <v>95</v>
      </c>
      <c r="D47" s="127">
        <v>44827</v>
      </c>
      <c r="E47">
        <v>3.5</v>
      </c>
      <c r="G47" s="110"/>
      <c r="H47" s="110"/>
      <c r="I47" s="93"/>
      <c r="J47" s="18"/>
      <c r="K47" s="123"/>
      <c r="L47" s="123"/>
      <c r="M47" s="123"/>
      <c r="N47" s="127"/>
      <c r="O47" s="123"/>
      <c r="P47" s="123"/>
      <c r="Q47" s="123"/>
    </row>
    <row r="48" spans="1:19" x14ac:dyDescent="0.35">
      <c r="A48" s="110"/>
      <c r="B48" s="110"/>
      <c r="C48" t="s">
        <v>96</v>
      </c>
      <c r="D48" s="127">
        <v>44830</v>
      </c>
      <c r="E48">
        <v>5.5</v>
      </c>
      <c r="G48" s="110"/>
      <c r="H48" s="110"/>
      <c r="I48" s="31"/>
      <c r="J48" s="31"/>
      <c r="K48" s="123"/>
      <c r="L48" s="123"/>
      <c r="M48" s="123"/>
      <c r="N48" s="127"/>
      <c r="O48" s="123"/>
      <c r="P48" s="123"/>
      <c r="Q48" s="123"/>
    </row>
    <row r="49" spans="1:17" x14ac:dyDescent="0.35">
      <c r="A49" s="110"/>
      <c r="B49" s="110"/>
      <c r="C49" s="110" t="s">
        <v>95</v>
      </c>
      <c r="D49" s="127">
        <v>45086</v>
      </c>
      <c r="E49" s="110">
        <v>3.5</v>
      </c>
      <c r="F49" s="110"/>
      <c r="G49" s="110"/>
      <c r="H49" s="110"/>
      <c r="I49" s="31"/>
      <c r="J49" s="31"/>
      <c r="K49" s="123"/>
      <c r="L49" s="123"/>
      <c r="M49" s="123"/>
      <c r="N49" s="127"/>
      <c r="O49" s="123"/>
      <c r="P49" s="123"/>
      <c r="Q49" s="123"/>
    </row>
    <row r="50" spans="1:17" s="116" customFormat="1" x14ac:dyDescent="0.35">
      <c r="A50" s="110"/>
      <c r="B50" s="110"/>
      <c r="C50" s="110" t="s">
        <v>96</v>
      </c>
      <c r="D50" s="127">
        <v>45089</v>
      </c>
      <c r="E50" s="110">
        <v>5.5</v>
      </c>
      <c r="F50" s="110"/>
      <c r="G50" s="110"/>
      <c r="H50" s="110"/>
      <c r="K50" s="123"/>
      <c r="L50" s="123"/>
      <c r="M50" s="123"/>
      <c r="N50" s="127"/>
      <c r="O50" s="123"/>
      <c r="P50" s="123"/>
      <c r="Q50" s="123"/>
    </row>
    <row r="51" spans="1:17" x14ac:dyDescent="0.35">
      <c r="A51" s="110" t="s">
        <v>101</v>
      </c>
      <c r="B51" s="110"/>
      <c r="C51" s="110"/>
      <c r="D51" s="110"/>
      <c r="E51" s="120">
        <v>23.25</v>
      </c>
      <c r="F51" s="110"/>
      <c r="G51" s="110"/>
      <c r="H51" s="110"/>
      <c r="K51" s="123"/>
      <c r="L51" s="123"/>
      <c r="M51" s="123"/>
      <c r="N51" s="123"/>
      <c r="O51" s="123"/>
      <c r="P51" s="123"/>
      <c r="Q51" s="123"/>
    </row>
    <row r="52" spans="1:17" x14ac:dyDescent="0.35">
      <c r="A52" s="110"/>
      <c r="B52" s="110"/>
      <c r="C52" s="110"/>
      <c r="D52" s="110"/>
      <c r="E52" s="110"/>
      <c r="F52" s="110"/>
      <c r="G52" s="110"/>
      <c r="H52" s="110"/>
    </row>
    <row r="53" spans="1:17" x14ac:dyDescent="0.35">
      <c r="A53" s="110"/>
      <c r="B53" s="110"/>
      <c r="C53" s="110"/>
      <c r="D53" s="110"/>
      <c r="E53" s="110"/>
      <c r="F53" s="123"/>
      <c r="G53" s="123"/>
      <c r="H53" s="110"/>
    </row>
    <row r="54" spans="1:17" x14ac:dyDescent="0.35">
      <c r="A54" s="110"/>
      <c r="B54" s="110"/>
      <c r="C54" s="110"/>
      <c r="D54" s="110"/>
      <c r="E54" s="110"/>
      <c r="F54" s="123"/>
      <c r="G54" s="123"/>
      <c r="H54" s="110"/>
    </row>
    <row r="55" spans="1:17" x14ac:dyDescent="0.35">
      <c r="F55" s="123"/>
      <c r="G55" s="123"/>
    </row>
  </sheetData>
  <mergeCells count="20">
    <mergeCell ref="A39:B39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J1:K1"/>
    <mergeCell ref="J31:S31"/>
    <mergeCell ref="J32:S32"/>
    <mergeCell ref="B16:D16"/>
    <mergeCell ref="A19:B19"/>
    <mergeCell ref="A20:B20"/>
    <mergeCell ref="A21:B21"/>
    <mergeCell ref="A22:B22"/>
    <mergeCell ref="B1:F1"/>
  </mergeCells>
  <phoneticPr fontId="12" type="noConversion"/>
  <pageMargins left="0.7" right="0.7" top="0.75" bottom="0.75" header="0.3" footer="0.3"/>
  <pageSetup paperSize="9" scale="5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ADCD-6AE0-4F2C-B9AD-B7EEB8C9570E}">
  <sheetPr>
    <pageSetUpPr fitToPage="1"/>
  </sheetPr>
  <dimension ref="A1:X49"/>
  <sheetViews>
    <sheetView tabSelected="1" view="pageLayout" topLeftCell="A13" zoomScaleNormal="100" workbookViewId="0">
      <selection sqref="A1:X1"/>
    </sheetView>
  </sheetViews>
  <sheetFormatPr defaultRowHeight="14.5" x14ac:dyDescent="0.35"/>
  <cols>
    <col min="1" max="23" width="4.1796875" customWidth="1"/>
    <col min="24" max="24" width="5.6328125" customWidth="1"/>
  </cols>
  <sheetData>
    <row r="1" spans="1:24" ht="66.5" customHeight="1" x14ac:dyDescent="0.35">
      <c r="A1" s="155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24" ht="18.5" x14ac:dyDescent="0.45">
      <c r="A2" s="158">
        <v>44774</v>
      </c>
      <c r="B2" s="159"/>
      <c r="C2" s="159"/>
      <c r="D2" s="159"/>
      <c r="E2" s="159"/>
      <c r="F2" s="159"/>
      <c r="G2" s="159"/>
      <c r="H2" s="159"/>
      <c r="I2" s="159" t="s">
        <v>47</v>
      </c>
      <c r="J2" s="159"/>
      <c r="K2" s="159"/>
      <c r="L2" s="159"/>
      <c r="M2" s="159"/>
      <c r="N2" s="159"/>
      <c r="O2" s="159"/>
      <c r="P2" s="159"/>
      <c r="Q2" s="159" t="s">
        <v>48</v>
      </c>
      <c r="R2" s="159"/>
      <c r="S2" s="159"/>
      <c r="T2" s="159"/>
      <c r="U2" s="159"/>
      <c r="V2" s="159"/>
      <c r="W2" s="159"/>
      <c r="X2" s="160"/>
    </row>
    <row r="3" spans="1:24" x14ac:dyDescent="0.35">
      <c r="A3" s="43" t="s">
        <v>49</v>
      </c>
      <c r="B3" s="44" t="s">
        <v>50</v>
      </c>
      <c r="C3" s="44" t="s">
        <v>51</v>
      </c>
      <c r="D3" s="44" t="s">
        <v>52</v>
      </c>
      <c r="E3" s="44" t="s">
        <v>53</v>
      </c>
      <c r="F3" s="44" t="s">
        <v>54</v>
      </c>
      <c r="G3" s="44" t="s">
        <v>55</v>
      </c>
      <c r="H3" s="44" t="s">
        <v>56</v>
      </c>
      <c r="I3" s="43" t="s">
        <v>49</v>
      </c>
      <c r="J3" s="44" t="s">
        <v>50</v>
      </c>
      <c r="K3" s="44" t="s">
        <v>51</v>
      </c>
      <c r="L3" s="44" t="s">
        <v>52</v>
      </c>
      <c r="M3" s="44" t="s">
        <v>53</v>
      </c>
      <c r="N3" s="44" t="s">
        <v>54</v>
      </c>
      <c r="O3" s="44" t="s">
        <v>55</v>
      </c>
      <c r="P3" s="44" t="s">
        <v>56</v>
      </c>
      <c r="Q3" s="43" t="s">
        <v>49</v>
      </c>
      <c r="R3" s="44" t="s">
        <v>50</v>
      </c>
      <c r="S3" s="44" t="s">
        <v>51</v>
      </c>
      <c r="T3" s="44" t="s">
        <v>52</v>
      </c>
      <c r="U3" s="44" t="s">
        <v>53</v>
      </c>
      <c r="V3" s="44" t="s">
        <v>54</v>
      </c>
      <c r="W3" s="44" t="s">
        <v>55</v>
      </c>
      <c r="X3" s="44" t="s">
        <v>56</v>
      </c>
    </row>
    <row r="4" spans="1:24" x14ac:dyDescent="0.35">
      <c r="A4" s="45">
        <v>30</v>
      </c>
      <c r="B4" s="46"/>
      <c r="C4" s="46">
        <v>28</v>
      </c>
      <c r="D4" s="46">
        <v>29</v>
      </c>
      <c r="E4" s="46">
        <v>30</v>
      </c>
      <c r="F4" s="46">
        <v>31</v>
      </c>
      <c r="G4" s="96"/>
      <c r="H4" s="46">
        <v>31</v>
      </c>
      <c r="I4" s="45">
        <v>35</v>
      </c>
      <c r="J4" s="48">
        <v>1</v>
      </c>
      <c r="K4" s="48">
        <v>2</v>
      </c>
      <c r="L4" s="48">
        <v>2</v>
      </c>
      <c r="M4" s="49">
        <v>1</v>
      </c>
      <c r="N4" s="49">
        <v>2</v>
      </c>
      <c r="O4" s="99">
        <v>3</v>
      </c>
      <c r="P4" s="99">
        <v>4</v>
      </c>
      <c r="Q4" s="45">
        <v>39</v>
      </c>
      <c r="R4" s="50"/>
      <c r="S4" s="50"/>
      <c r="T4" s="50"/>
      <c r="U4" s="50"/>
      <c r="V4" s="50"/>
      <c r="W4" s="98">
        <v>1</v>
      </c>
      <c r="X4" s="98">
        <v>2</v>
      </c>
    </row>
    <row r="5" spans="1:24" x14ac:dyDescent="0.35">
      <c r="A5" s="45">
        <v>31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5">
        <v>36</v>
      </c>
      <c r="J5" s="51">
        <v>5</v>
      </c>
      <c r="K5" s="51">
        <v>6</v>
      </c>
      <c r="L5" s="51">
        <v>7</v>
      </c>
      <c r="M5" s="51">
        <v>8</v>
      </c>
      <c r="N5" s="51">
        <v>9</v>
      </c>
      <c r="O5" s="99">
        <v>10</v>
      </c>
      <c r="P5" s="99">
        <v>11</v>
      </c>
      <c r="Q5" s="45">
        <v>40</v>
      </c>
      <c r="R5" s="52">
        <v>3</v>
      </c>
      <c r="S5" s="51">
        <v>4</v>
      </c>
      <c r="T5" s="141">
        <v>5</v>
      </c>
      <c r="U5" s="51">
        <v>6</v>
      </c>
      <c r="V5" s="52">
        <v>7</v>
      </c>
      <c r="W5" s="99">
        <v>8</v>
      </c>
      <c r="X5" s="100">
        <v>9</v>
      </c>
    </row>
    <row r="6" spans="1:24" x14ac:dyDescent="0.35">
      <c r="A6" s="45">
        <v>32</v>
      </c>
      <c r="B6" s="47">
        <v>8</v>
      </c>
      <c r="C6" s="47">
        <v>9</v>
      </c>
      <c r="D6" s="47">
        <v>10</v>
      </c>
      <c r="E6" s="47">
        <v>11</v>
      </c>
      <c r="F6" s="47">
        <v>12</v>
      </c>
      <c r="G6" s="47">
        <v>13</v>
      </c>
      <c r="H6" s="47">
        <v>14</v>
      </c>
      <c r="I6" s="45">
        <v>37</v>
      </c>
      <c r="J6" s="51">
        <v>12</v>
      </c>
      <c r="K6" s="51">
        <v>13</v>
      </c>
      <c r="L6" s="51">
        <v>14</v>
      </c>
      <c r="M6" s="51">
        <v>15</v>
      </c>
      <c r="N6" s="51">
        <v>16</v>
      </c>
      <c r="O6" s="99">
        <v>17</v>
      </c>
      <c r="P6" s="99">
        <v>18</v>
      </c>
      <c r="Q6" s="45">
        <v>41</v>
      </c>
      <c r="R6" s="51">
        <v>10</v>
      </c>
      <c r="S6" s="51">
        <v>11</v>
      </c>
      <c r="T6" s="51">
        <v>12</v>
      </c>
      <c r="U6" s="51">
        <v>13</v>
      </c>
      <c r="V6" s="51">
        <v>14</v>
      </c>
      <c r="W6" s="99">
        <v>15</v>
      </c>
      <c r="X6" s="99">
        <v>16</v>
      </c>
    </row>
    <row r="7" spans="1:24" x14ac:dyDescent="0.35">
      <c r="A7" s="45">
        <v>33</v>
      </c>
      <c r="B7" s="47">
        <v>15</v>
      </c>
      <c r="C7" s="47">
        <v>16</v>
      </c>
      <c r="D7" s="47">
        <v>17</v>
      </c>
      <c r="E7" s="125">
        <v>18</v>
      </c>
      <c r="F7" s="47">
        <v>19</v>
      </c>
      <c r="G7" s="47">
        <v>20</v>
      </c>
      <c r="H7" s="47">
        <v>21</v>
      </c>
      <c r="I7" s="45">
        <v>38</v>
      </c>
      <c r="J7" s="51">
        <v>19</v>
      </c>
      <c r="K7" s="51">
        <v>20</v>
      </c>
      <c r="L7" s="51">
        <v>21</v>
      </c>
      <c r="M7" s="51">
        <v>22</v>
      </c>
      <c r="N7" s="129">
        <v>23</v>
      </c>
      <c r="O7" s="99">
        <v>24</v>
      </c>
      <c r="P7" s="99">
        <v>25</v>
      </c>
      <c r="Q7" s="45">
        <v>42</v>
      </c>
      <c r="R7" s="49">
        <v>17</v>
      </c>
      <c r="S7" s="49">
        <v>18</v>
      </c>
      <c r="T7" s="49">
        <v>19</v>
      </c>
      <c r="U7" s="49">
        <v>20</v>
      </c>
      <c r="V7" s="135">
        <v>21</v>
      </c>
      <c r="W7" s="99">
        <v>22</v>
      </c>
      <c r="X7" s="99">
        <v>23</v>
      </c>
    </row>
    <row r="8" spans="1:24" x14ac:dyDescent="0.35">
      <c r="A8" s="45">
        <v>34</v>
      </c>
      <c r="B8" s="49">
        <v>22</v>
      </c>
      <c r="C8" s="49">
        <v>23</v>
      </c>
      <c r="D8" s="49">
        <v>24</v>
      </c>
      <c r="E8" s="49">
        <v>25</v>
      </c>
      <c r="F8" s="49">
        <v>26</v>
      </c>
      <c r="G8" s="99">
        <v>27</v>
      </c>
      <c r="H8" s="99">
        <v>28</v>
      </c>
      <c r="I8" s="45">
        <v>39</v>
      </c>
      <c r="J8" s="129">
        <v>26</v>
      </c>
      <c r="K8" s="49">
        <v>27</v>
      </c>
      <c r="L8" s="54">
        <v>28</v>
      </c>
      <c r="M8" s="49">
        <v>29</v>
      </c>
      <c r="N8" s="54">
        <v>30</v>
      </c>
      <c r="O8" s="46">
        <v>3</v>
      </c>
      <c r="P8" s="46">
        <v>4</v>
      </c>
      <c r="Q8" s="45">
        <v>43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99">
        <v>29</v>
      </c>
      <c r="X8" s="99">
        <v>30</v>
      </c>
    </row>
    <row r="9" spans="1:24" x14ac:dyDescent="0.35">
      <c r="A9" s="55">
        <v>35</v>
      </c>
      <c r="B9" s="56">
        <v>29</v>
      </c>
      <c r="C9" s="56">
        <v>30</v>
      </c>
      <c r="D9" s="97">
        <v>31</v>
      </c>
      <c r="E9" s="50"/>
      <c r="F9" s="50"/>
      <c r="G9" s="50"/>
      <c r="H9" s="50"/>
      <c r="I9" s="57"/>
      <c r="J9" s="49"/>
      <c r="K9" s="49"/>
      <c r="L9" s="49"/>
      <c r="M9" s="51"/>
      <c r="O9" s="49"/>
      <c r="P9" s="51"/>
      <c r="Q9" s="57"/>
      <c r="R9" s="126">
        <v>31</v>
      </c>
      <c r="S9" s="50"/>
      <c r="T9" s="50"/>
      <c r="U9" s="50"/>
      <c r="V9" s="50"/>
      <c r="W9" s="50"/>
      <c r="X9" s="58"/>
    </row>
    <row r="10" spans="1:24" x14ac:dyDescent="0.3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</row>
    <row r="11" spans="1:24" x14ac:dyDescent="0.35">
      <c r="A11" s="6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63"/>
    </row>
    <row r="12" spans="1:24" ht="18.5" x14ac:dyDescent="0.45">
      <c r="A12" s="161" t="s">
        <v>57</v>
      </c>
      <c r="B12" s="159"/>
      <c r="C12" s="159"/>
      <c r="D12" s="159"/>
      <c r="E12" s="159"/>
      <c r="F12" s="159"/>
      <c r="G12" s="159"/>
      <c r="H12" s="159"/>
      <c r="I12" s="159" t="s">
        <v>58</v>
      </c>
      <c r="J12" s="159"/>
      <c r="K12" s="159"/>
      <c r="L12" s="159"/>
      <c r="M12" s="159"/>
      <c r="N12" s="159"/>
      <c r="O12" s="159"/>
      <c r="P12" s="159"/>
      <c r="Q12" s="159" t="s">
        <v>59</v>
      </c>
      <c r="R12" s="159"/>
      <c r="S12" s="159"/>
      <c r="T12" s="159"/>
      <c r="U12" s="159"/>
      <c r="V12" s="159"/>
      <c r="W12" s="159"/>
      <c r="X12" s="160"/>
    </row>
    <row r="13" spans="1:24" x14ac:dyDescent="0.35">
      <c r="A13" s="43" t="s">
        <v>49</v>
      </c>
      <c r="B13" s="44" t="s">
        <v>50</v>
      </c>
      <c r="C13" s="44" t="s">
        <v>51</v>
      </c>
      <c r="D13" s="44" t="s">
        <v>52</v>
      </c>
      <c r="E13" s="44" t="s">
        <v>53</v>
      </c>
      <c r="F13" s="44" t="s">
        <v>54</v>
      </c>
      <c r="G13" s="44" t="s">
        <v>55</v>
      </c>
      <c r="H13" s="44" t="s">
        <v>56</v>
      </c>
      <c r="I13" s="43" t="s">
        <v>49</v>
      </c>
      <c r="J13" s="44" t="s">
        <v>50</v>
      </c>
      <c r="K13" s="44" t="s">
        <v>51</v>
      </c>
      <c r="L13" s="44" t="s">
        <v>52</v>
      </c>
      <c r="M13" s="44" t="s">
        <v>53</v>
      </c>
      <c r="N13" s="44" t="s">
        <v>54</v>
      </c>
      <c r="O13" s="44" t="s">
        <v>55</v>
      </c>
      <c r="P13" s="44" t="s">
        <v>56</v>
      </c>
      <c r="Q13" s="43" t="s">
        <v>49</v>
      </c>
      <c r="R13" s="44" t="s">
        <v>50</v>
      </c>
      <c r="S13" s="44" t="s">
        <v>51</v>
      </c>
      <c r="T13" s="44" t="s">
        <v>52</v>
      </c>
      <c r="U13" s="44" t="s">
        <v>53</v>
      </c>
      <c r="V13" s="44" t="s">
        <v>54</v>
      </c>
      <c r="W13" s="44" t="s">
        <v>55</v>
      </c>
      <c r="X13" s="44" t="s">
        <v>56</v>
      </c>
    </row>
    <row r="14" spans="1:24" x14ac:dyDescent="0.35">
      <c r="A14" s="45">
        <v>44</v>
      </c>
      <c r="B14" s="46">
        <v>31</v>
      </c>
      <c r="C14" s="49">
        <v>1</v>
      </c>
      <c r="D14" s="49">
        <v>2</v>
      </c>
      <c r="E14" s="49">
        <v>3</v>
      </c>
      <c r="F14" s="49">
        <v>4</v>
      </c>
      <c r="G14" s="99">
        <v>5</v>
      </c>
      <c r="H14" s="99">
        <v>6</v>
      </c>
      <c r="I14" s="45">
        <v>48</v>
      </c>
      <c r="J14" s="48">
        <v>1</v>
      </c>
      <c r="K14" s="48">
        <v>2</v>
      </c>
      <c r="L14" s="48">
        <v>2</v>
      </c>
      <c r="M14" s="49">
        <v>1</v>
      </c>
      <c r="N14" s="49">
        <v>2</v>
      </c>
      <c r="O14" s="99">
        <v>3</v>
      </c>
      <c r="P14" s="99">
        <v>4</v>
      </c>
      <c r="Q14" s="45">
        <v>52</v>
      </c>
      <c r="R14" s="46"/>
      <c r="S14" s="46"/>
      <c r="T14" s="46"/>
      <c r="U14" s="46"/>
      <c r="V14" s="46"/>
      <c r="W14" s="46"/>
      <c r="X14" s="99">
        <v>1</v>
      </c>
    </row>
    <row r="15" spans="1:24" x14ac:dyDescent="0.35">
      <c r="A15" s="45">
        <v>45</v>
      </c>
      <c r="B15" s="51">
        <v>7</v>
      </c>
      <c r="C15" s="51">
        <v>8</v>
      </c>
      <c r="D15" s="142">
        <v>9</v>
      </c>
      <c r="E15" s="51">
        <v>10</v>
      </c>
      <c r="F15" s="51">
        <v>11</v>
      </c>
      <c r="G15" s="99">
        <v>12</v>
      </c>
      <c r="H15" s="99">
        <v>13</v>
      </c>
      <c r="I15" s="45">
        <v>49</v>
      </c>
      <c r="J15" s="51">
        <v>5</v>
      </c>
      <c r="K15" s="51">
        <v>6</v>
      </c>
      <c r="L15" s="51">
        <v>7</v>
      </c>
      <c r="M15" s="51">
        <v>8</v>
      </c>
      <c r="N15" s="51">
        <v>9</v>
      </c>
      <c r="O15" s="99">
        <v>10</v>
      </c>
      <c r="P15" s="99">
        <v>11</v>
      </c>
      <c r="Q15" s="45">
        <v>1</v>
      </c>
      <c r="R15" s="47">
        <v>2</v>
      </c>
      <c r="S15" s="47">
        <v>3</v>
      </c>
      <c r="T15" s="47">
        <v>4</v>
      </c>
      <c r="U15" s="47">
        <v>5</v>
      </c>
      <c r="V15" s="47">
        <v>6</v>
      </c>
      <c r="W15" s="99">
        <v>7</v>
      </c>
      <c r="X15" s="99">
        <v>8</v>
      </c>
    </row>
    <row r="16" spans="1:24" x14ac:dyDescent="0.35">
      <c r="A16" s="45">
        <v>46</v>
      </c>
      <c r="B16" s="51">
        <v>14</v>
      </c>
      <c r="C16" s="51">
        <v>15</v>
      </c>
      <c r="D16" s="51">
        <v>16</v>
      </c>
      <c r="E16" s="51">
        <v>17</v>
      </c>
      <c r="F16" s="51">
        <v>18</v>
      </c>
      <c r="G16" s="99">
        <v>19</v>
      </c>
      <c r="H16" s="99">
        <v>20</v>
      </c>
      <c r="I16" s="45">
        <v>50</v>
      </c>
      <c r="J16" s="51">
        <v>12</v>
      </c>
      <c r="K16" s="51">
        <v>13</v>
      </c>
      <c r="L16" s="51">
        <v>14</v>
      </c>
      <c r="M16" s="51">
        <v>15</v>
      </c>
      <c r="N16" s="51">
        <v>16</v>
      </c>
      <c r="O16" s="99">
        <v>17</v>
      </c>
      <c r="P16" s="99">
        <v>18</v>
      </c>
      <c r="Q16" s="45">
        <v>2</v>
      </c>
      <c r="R16" s="49">
        <v>9</v>
      </c>
      <c r="S16" s="49">
        <v>10</v>
      </c>
      <c r="T16" s="49">
        <v>11</v>
      </c>
      <c r="U16" s="49">
        <v>12</v>
      </c>
      <c r="V16" s="49">
        <v>13</v>
      </c>
      <c r="W16" s="99">
        <v>14</v>
      </c>
      <c r="X16" s="99">
        <v>15</v>
      </c>
    </row>
    <row r="17" spans="1:24" x14ac:dyDescent="0.35">
      <c r="A17" s="45">
        <v>47</v>
      </c>
      <c r="B17" s="49">
        <v>21</v>
      </c>
      <c r="C17" s="49">
        <v>22</v>
      </c>
      <c r="D17" s="49">
        <v>23</v>
      </c>
      <c r="E17" s="49">
        <v>24</v>
      </c>
      <c r="F17" s="65">
        <v>25</v>
      </c>
      <c r="G17" s="99">
        <v>26</v>
      </c>
      <c r="H17" s="99">
        <v>27</v>
      </c>
      <c r="I17" s="45">
        <v>51</v>
      </c>
      <c r="J17" s="51">
        <v>19</v>
      </c>
      <c r="K17" s="51">
        <v>20</v>
      </c>
      <c r="L17" s="51">
        <v>21</v>
      </c>
      <c r="M17" s="168">
        <v>22</v>
      </c>
      <c r="N17" s="135">
        <v>23</v>
      </c>
      <c r="O17" s="99">
        <v>24</v>
      </c>
      <c r="P17" s="99">
        <v>25</v>
      </c>
      <c r="Q17" s="45">
        <v>3</v>
      </c>
      <c r="R17" s="49">
        <v>16</v>
      </c>
      <c r="S17" s="49">
        <v>17</v>
      </c>
      <c r="T17" s="49">
        <v>18</v>
      </c>
      <c r="U17" s="49">
        <v>19</v>
      </c>
      <c r="V17" s="49">
        <v>20</v>
      </c>
      <c r="W17" s="99">
        <v>21</v>
      </c>
      <c r="X17" s="99">
        <v>22</v>
      </c>
    </row>
    <row r="18" spans="1:24" x14ac:dyDescent="0.35">
      <c r="A18" s="45">
        <v>48</v>
      </c>
      <c r="B18" s="49">
        <v>28</v>
      </c>
      <c r="C18" s="49">
        <v>28</v>
      </c>
      <c r="D18" s="49">
        <v>29</v>
      </c>
      <c r="E18" s="49">
        <v>30</v>
      </c>
      <c r="F18" s="46"/>
      <c r="G18" s="46"/>
      <c r="H18" s="46"/>
      <c r="I18" s="45">
        <v>52</v>
      </c>
      <c r="J18" s="47">
        <v>26</v>
      </c>
      <c r="K18" s="47">
        <v>27</v>
      </c>
      <c r="L18" s="47">
        <v>28</v>
      </c>
      <c r="M18" s="47">
        <v>29</v>
      </c>
      <c r="N18" s="47">
        <v>30</v>
      </c>
      <c r="O18" s="99">
        <v>31</v>
      </c>
      <c r="P18" s="46">
        <v>4</v>
      </c>
      <c r="Q18" s="45">
        <v>4</v>
      </c>
      <c r="R18" s="49">
        <v>23</v>
      </c>
      <c r="S18" s="49">
        <v>24</v>
      </c>
      <c r="T18" s="49">
        <v>25</v>
      </c>
      <c r="U18" s="49">
        <v>26</v>
      </c>
      <c r="V18" s="49">
        <v>27</v>
      </c>
      <c r="W18" s="99">
        <v>28</v>
      </c>
      <c r="X18" s="99">
        <v>29</v>
      </c>
    </row>
    <row r="19" spans="1:24" x14ac:dyDescent="0.35">
      <c r="A19" s="55"/>
      <c r="B19" s="49"/>
      <c r="C19" s="49"/>
      <c r="D19" s="49"/>
      <c r="E19" s="49"/>
      <c r="F19" s="49"/>
      <c r="G19" s="49"/>
      <c r="H19" s="49"/>
      <c r="I19" s="57"/>
      <c r="J19" s="49"/>
      <c r="K19" s="49"/>
      <c r="L19" s="49"/>
      <c r="M19" s="49"/>
      <c r="N19" s="49"/>
      <c r="O19" s="49"/>
      <c r="P19" s="49"/>
      <c r="Q19" s="57">
        <v>5</v>
      </c>
      <c r="R19" s="66">
        <v>30</v>
      </c>
      <c r="S19" s="66">
        <v>31</v>
      </c>
      <c r="T19" s="64"/>
      <c r="U19" s="64"/>
      <c r="V19" s="64"/>
      <c r="W19" s="64"/>
      <c r="X19" s="67"/>
    </row>
    <row r="20" spans="1:24" x14ac:dyDescent="0.3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</row>
    <row r="21" spans="1:24" x14ac:dyDescent="0.35">
      <c r="A21" s="6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</row>
    <row r="22" spans="1:24" ht="18.5" x14ac:dyDescent="0.45">
      <c r="A22" s="161" t="s">
        <v>60</v>
      </c>
      <c r="B22" s="159"/>
      <c r="C22" s="159"/>
      <c r="D22" s="159"/>
      <c r="E22" s="159"/>
      <c r="F22" s="159"/>
      <c r="G22" s="159"/>
      <c r="H22" s="159"/>
      <c r="I22" s="159" t="s">
        <v>61</v>
      </c>
      <c r="J22" s="159"/>
      <c r="K22" s="159"/>
      <c r="L22" s="159"/>
      <c r="M22" s="159"/>
      <c r="N22" s="159"/>
      <c r="O22" s="159"/>
      <c r="P22" s="159"/>
      <c r="Q22" s="159" t="s">
        <v>62</v>
      </c>
      <c r="R22" s="159"/>
      <c r="S22" s="159"/>
      <c r="T22" s="159"/>
      <c r="U22" s="159"/>
      <c r="V22" s="159"/>
      <c r="W22" s="159"/>
      <c r="X22" s="160"/>
    </row>
    <row r="23" spans="1:24" x14ac:dyDescent="0.35">
      <c r="A23" s="43" t="s">
        <v>49</v>
      </c>
      <c r="B23" s="44" t="s">
        <v>50</v>
      </c>
      <c r="C23" s="44" t="s">
        <v>51</v>
      </c>
      <c r="D23" s="44" t="s">
        <v>52</v>
      </c>
      <c r="E23" s="44" t="s">
        <v>53</v>
      </c>
      <c r="F23" s="44" t="s">
        <v>54</v>
      </c>
      <c r="G23" s="44" t="s">
        <v>55</v>
      </c>
      <c r="H23" s="44" t="s">
        <v>56</v>
      </c>
      <c r="I23" s="43" t="s">
        <v>49</v>
      </c>
      <c r="J23" s="44" t="s">
        <v>50</v>
      </c>
      <c r="K23" s="44" t="s">
        <v>51</v>
      </c>
      <c r="L23" s="44" t="s">
        <v>52</v>
      </c>
      <c r="M23" s="44" t="s">
        <v>53</v>
      </c>
      <c r="N23" s="44" t="s">
        <v>54</v>
      </c>
      <c r="O23" s="44" t="s">
        <v>55</v>
      </c>
      <c r="P23" s="44" t="s">
        <v>56</v>
      </c>
      <c r="Q23" s="43" t="s">
        <v>49</v>
      </c>
      <c r="R23" s="44" t="s">
        <v>50</v>
      </c>
      <c r="S23" s="44" t="s">
        <v>51</v>
      </c>
      <c r="T23" s="44" t="s">
        <v>52</v>
      </c>
      <c r="U23" s="44" t="s">
        <v>53</v>
      </c>
      <c r="V23" s="44" t="s">
        <v>54</v>
      </c>
      <c r="W23" s="44" t="s">
        <v>55</v>
      </c>
      <c r="X23" s="44" t="s">
        <v>56</v>
      </c>
    </row>
    <row r="24" spans="1:24" x14ac:dyDescent="0.35">
      <c r="A24" s="45">
        <v>5</v>
      </c>
      <c r="B24" s="48">
        <v>1</v>
      </c>
      <c r="C24" s="48">
        <v>2</v>
      </c>
      <c r="D24" s="49">
        <v>1</v>
      </c>
      <c r="E24" s="49">
        <v>2</v>
      </c>
      <c r="F24" s="49">
        <v>3</v>
      </c>
      <c r="G24" s="99">
        <v>4</v>
      </c>
      <c r="H24" s="99">
        <v>5</v>
      </c>
      <c r="I24" s="45">
        <v>9</v>
      </c>
      <c r="J24" s="48">
        <v>1</v>
      </c>
      <c r="K24" s="48">
        <v>2</v>
      </c>
      <c r="L24" s="47">
        <v>1</v>
      </c>
      <c r="M24" s="47">
        <v>2</v>
      </c>
      <c r="N24" s="47">
        <v>3</v>
      </c>
      <c r="O24" s="99">
        <v>4</v>
      </c>
      <c r="P24" s="99">
        <v>5</v>
      </c>
      <c r="Q24" s="45">
        <v>13</v>
      </c>
      <c r="R24" s="50"/>
      <c r="S24" s="50"/>
      <c r="T24" s="50"/>
      <c r="U24" s="50"/>
      <c r="V24" s="50"/>
      <c r="W24" s="98">
        <v>1</v>
      </c>
      <c r="X24" s="101">
        <v>2</v>
      </c>
    </row>
    <row r="25" spans="1:24" x14ac:dyDescent="0.35">
      <c r="A25" s="45">
        <v>6</v>
      </c>
      <c r="B25" s="49">
        <v>6</v>
      </c>
      <c r="C25" s="51">
        <v>7</v>
      </c>
      <c r="D25" s="51">
        <v>8</v>
      </c>
      <c r="E25" s="51">
        <v>9</v>
      </c>
      <c r="F25" s="51">
        <v>10</v>
      </c>
      <c r="G25" s="99">
        <v>11</v>
      </c>
      <c r="H25" s="99">
        <v>12</v>
      </c>
      <c r="I25" s="45">
        <v>10</v>
      </c>
      <c r="J25" s="49">
        <v>6</v>
      </c>
      <c r="K25" s="51">
        <v>7</v>
      </c>
      <c r="L25" s="51">
        <v>8</v>
      </c>
      <c r="M25" s="51">
        <v>9</v>
      </c>
      <c r="N25" s="51">
        <v>10</v>
      </c>
      <c r="O25" s="99">
        <v>11</v>
      </c>
      <c r="P25" s="99">
        <v>12</v>
      </c>
      <c r="Q25" s="45">
        <v>14</v>
      </c>
      <c r="R25" s="52">
        <v>3</v>
      </c>
      <c r="S25" s="51">
        <v>4</v>
      </c>
      <c r="T25" s="52">
        <v>5</v>
      </c>
      <c r="U25" s="51">
        <v>6</v>
      </c>
      <c r="V25" s="128">
        <v>7</v>
      </c>
      <c r="W25" s="99">
        <v>8</v>
      </c>
      <c r="X25" s="100">
        <v>9</v>
      </c>
    </row>
    <row r="26" spans="1:24" x14ac:dyDescent="0.35">
      <c r="A26" s="45">
        <v>7</v>
      </c>
      <c r="B26" s="51">
        <v>13</v>
      </c>
      <c r="C26" s="51">
        <v>14</v>
      </c>
      <c r="D26" s="51">
        <v>15</v>
      </c>
      <c r="E26" s="51">
        <v>16</v>
      </c>
      <c r="F26" s="51">
        <v>17</v>
      </c>
      <c r="G26" s="99">
        <v>18</v>
      </c>
      <c r="H26" s="99">
        <v>19</v>
      </c>
      <c r="I26" s="45">
        <v>11</v>
      </c>
      <c r="J26" s="51">
        <v>13</v>
      </c>
      <c r="K26" s="51">
        <v>14</v>
      </c>
      <c r="L26" s="51">
        <v>15</v>
      </c>
      <c r="M26" s="51">
        <v>16</v>
      </c>
      <c r="N26" s="51">
        <v>17</v>
      </c>
      <c r="O26" s="99">
        <v>18</v>
      </c>
      <c r="P26" s="99">
        <v>19</v>
      </c>
      <c r="Q26" s="45">
        <v>15</v>
      </c>
      <c r="R26" s="47">
        <v>10</v>
      </c>
      <c r="S26" s="49">
        <v>11</v>
      </c>
      <c r="T26" s="51">
        <v>12</v>
      </c>
      <c r="U26" s="51">
        <v>13</v>
      </c>
      <c r="V26" s="49">
        <v>14</v>
      </c>
      <c r="W26" s="99">
        <v>15</v>
      </c>
      <c r="X26" s="99">
        <v>16</v>
      </c>
    </row>
    <row r="27" spans="1:24" x14ac:dyDescent="0.35">
      <c r="A27" s="45">
        <v>8</v>
      </c>
      <c r="B27" s="51">
        <v>20</v>
      </c>
      <c r="C27" s="51">
        <v>21</v>
      </c>
      <c r="D27" s="49">
        <v>22</v>
      </c>
      <c r="E27" s="49">
        <v>23</v>
      </c>
      <c r="F27" s="137">
        <v>24</v>
      </c>
      <c r="G27" s="99">
        <v>25</v>
      </c>
      <c r="H27" s="99">
        <v>26</v>
      </c>
      <c r="I27" s="45">
        <v>12</v>
      </c>
      <c r="J27" s="51">
        <v>20</v>
      </c>
      <c r="K27" s="51">
        <v>21</v>
      </c>
      <c r="L27" s="49">
        <v>22</v>
      </c>
      <c r="M27" s="51">
        <v>23</v>
      </c>
      <c r="N27" s="51">
        <v>24</v>
      </c>
      <c r="O27" s="99">
        <v>25</v>
      </c>
      <c r="P27" s="99">
        <v>26</v>
      </c>
      <c r="Q27" s="45">
        <v>16</v>
      </c>
      <c r="R27" s="49">
        <v>17</v>
      </c>
      <c r="S27" s="49">
        <v>18</v>
      </c>
      <c r="T27" s="49">
        <v>19</v>
      </c>
      <c r="U27" s="49">
        <v>20</v>
      </c>
      <c r="V27" s="49">
        <v>21</v>
      </c>
      <c r="W27" s="99">
        <v>22</v>
      </c>
      <c r="X27" s="99">
        <v>23</v>
      </c>
    </row>
    <row r="28" spans="1:24" x14ac:dyDescent="0.35">
      <c r="A28" s="45">
        <v>9</v>
      </c>
      <c r="B28" s="47">
        <v>27</v>
      </c>
      <c r="C28" s="47">
        <v>28</v>
      </c>
      <c r="D28" s="46">
        <v>3</v>
      </c>
      <c r="E28" s="46">
        <v>3</v>
      </c>
      <c r="F28" s="46">
        <v>3</v>
      </c>
      <c r="G28" s="46">
        <v>3</v>
      </c>
      <c r="H28" s="46">
        <v>4</v>
      </c>
      <c r="I28" s="45">
        <v>13</v>
      </c>
      <c r="J28" s="49">
        <v>27</v>
      </c>
      <c r="K28" s="49">
        <v>28</v>
      </c>
      <c r="L28" s="49">
        <v>29</v>
      </c>
      <c r="M28" s="49">
        <v>30</v>
      </c>
      <c r="N28" s="49">
        <v>31</v>
      </c>
      <c r="O28" s="46">
        <v>3</v>
      </c>
      <c r="P28" s="46">
        <v>4</v>
      </c>
      <c r="Q28" s="45">
        <v>17</v>
      </c>
      <c r="R28" s="129">
        <v>24</v>
      </c>
      <c r="S28" s="129">
        <v>25</v>
      </c>
      <c r="T28" s="129">
        <v>26</v>
      </c>
      <c r="U28" s="47">
        <v>27</v>
      </c>
      <c r="V28" s="47">
        <v>28</v>
      </c>
      <c r="W28" s="99">
        <v>29</v>
      </c>
      <c r="X28" s="99">
        <v>30</v>
      </c>
    </row>
    <row r="29" spans="1:24" x14ac:dyDescent="0.3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x14ac:dyDescent="0.35">
      <c r="A30" s="6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63"/>
    </row>
    <row r="31" spans="1:24" ht="18.5" x14ac:dyDescent="0.45">
      <c r="A31" s="161" t="s">
        <v>63</v>
      </c>
      <c r="B31" s="159"/>
      <c r="C31" s="159"/>
      <c r="D31" s="159"/>
      <c r="E31" s="159"/>
      <c r="F31" s="159"/>
      <c r="G31" s="159"/>
      <c r="H31" s="159"/>
      <c r="I31" s="159" t="s">
        <v>64</v>
      </c>
      <c r="J31" s="159"/>
      <c r="K31" s="159"/>
      <c r="L31" s="159"/>
      <c r="M31" s="159"/>
      <c r="N31" s="159"/>
      <c r="O31" s="159"/>
      <c r="P31" s="159"/>
      <c r="Q31" s="159" t="s">
        <v>65</v>
      </c>
      <c r="R31" s="159"/>
      <c r="S31" s="159"/>
      <c r="T31" s="159"/>
      <c r="U31" s="159"/>
      <c r="V31" s="159"/>
      <c r="W31" s="159"/>
      <c r="X31" s="160"/>
    </row>
    <row r="32" spans="1:24" x14ac:dyDescent="0.35">
      <c r="A32" s="43" t="s">
        <v>49</v>
      </c>
      <c r="B32" s="44" t="s">
        <v>50</v>
      </c>
      <c r="C32" s="44" t="s">
        <v>51</v>
      </c>
      <c r="D32" s="44" t="s">
        <v>52</v>
      </c>
      <c r="E32" s="44" t="s">
        <v>53</v>
      </c>
      <c r="F32" s="44" t="s">
        <v>54</v>
      </c>
      <c r="G32" s="44" t="s">
        <v>55</v>
      </c>
      <c r="H32" s="44" t="s">
        <v>56</v>
      </c>
      <c r="I32" s="43" t="s">
        <v>49</v>
      </c>
      <c r="J32" s="44" t="s">
        <v>50</v>
      </c>
      <c r="K32" s="44" t="s">
        <v>51</v>
      </c>
      <c r="L32" s="44" t="s">
        <v>52</v>
      </c>
      <c r="M32" s="44" t="s">
        <v>53</v>
      </c>
      <c r="N32" s="44" t="s">
        <v>54</v>
      </c>
      <c r="O32" s="44" t="s">
        <v>55</v>
      </c>
      <c r="P32" s="44" t="s">
        <v>56</v>
      </c>
      <c r="Q32" s="43" t="s">
        <v>49</v>
      </c>
      <c r="R32" s="44" t="s">
        <v>50</v>
      </c>
      <c r="S32" s="44" t="s">
        <v>51</v>
      </c>
      <c r="T32" s="44" t="s">
        <v>52</v>
      </c>
      <c r="U32" s="44" t="s">
        <v>53</v>
      </c>
      <c r="V32" s="44" t="s">
        <v>54</v>
      </c>
      <c r="W32" s="44" t="s">
        <v>55</v>
      </c>
      <c r="X32" s="44" t="s">
        <v>56</v>
      </c>
    </row>
    <row r="33" spans="1:24" x14ac:dyDescent="0.35">
      <c r="A33" s="45">
        <v>18</v>
      </c>
      <c r="B33" s="47">
        <v>1</v>
      </c>
      <c r="C33" s="47">
        <v>2</v>
      </c>
      <c r="D33" s="47">
        <v>3</v>
      </c>
      <c r="E33" s="47">
        <v>4</v>
      </c>
      <c r="F33" s="47">
        <v>5</v>
      </c>
      <c r="G33" s="99">
        <v>6</v>
      </c>
      <c r="H33" s="99">
        <v>7</v>
      </c>
      <c r="I33" s="45">
        <v>22</v>
      </c>
      <c r="J33" s="48">
        <v>1</v>
      </c>
      <c r="K33" s="48">
        <v>2</v>
      </c>
      <c r="L33" s="48">
        <v>2</v>
      </c>
      <c r="M33" s="49">
        <v>1</v>
      </c>
      <c r="N33" s="49">
        <v>2</v>
      </c>
      <c r="O33" s="99">
        <v>3</v>
      </c>
      <c r="P33" s="99">
        <v>4</v>
      </c>
      <c r="Q33" s="45">
        <v>26</v>
      </c>
      <c r="R33" s="50"/>
      <c r="S33" s="50"/>
      <c r="T33" s="50"/>
      <c r="U33" s="50"/>
      <c r="V33" s="50"/>
      <c r="W33" s="98">
        <v>1</v>
      </c>
      <c r="X33" s="101">
        <v>2</v>
      </c>
    </row>
    <row r="34" spans="1:24" x14ac:dyDescent="0.35">
      <c r="A34" s="45">
        <v>19</v>
      </c>
      <c r="B34" s="49">
        <v>8</v>
      </c>
      <c r="C34" s="49">
        <v>9</v>
      </c>
      <c r="D34" s="49">
        <v>10</v>
      </c>
      <c r="E34" s="49">
        <v>11</v>
      </c>
      <c r="F34" s="49">
        <v>12</v>
      </c>
      <c r="G34" s="99">
        <v>13</v>
      </c>
      <c r="H34" s="99">
        <v>14</v>
      </c>
      <c r="I34" s="45">
        <v>23</v>
      </c>
      <c r="J34" s="51">
        <v>5</v>
      </c>
      <c r="K34" s="51">
        <v>6</v>
      </c>
      <c r="L34" s="51">
        <v>7</v>
      </c>
      <c r="M34" s="51">
        <v>8</v>
      </c>
      <c r="N34" s="129">
        <v>9</v>
      </c>
      <c r="O34" s="99">
        <v>10</v>
      </c>
      <c r="P34" s="99">
        <v>11</v>
      </c>
      <c r="Q34" s="45">
        <v>27</v>
      </c>
      <c r="R34" s="52">
        <v>3</v>
      </c>
      <c r="S34" s="51">
        <v>4</v>
      </c>
      <c r="T34" s="52">
        <v>5</v>
      </c>
      <c r="U34" s="51">
        <v>6</v>
      </c>
      <c r="V34" s="134">
        <v>7</v>
      </c>
      <c r="W34" s="99">
        <v>8</v>
      </c>
      <c r="X34" s="100">
        <v>9</v>
      </c>
    </row>
    <row r="35" spans="1:24" x14ac:dyDescent="0.35">
      <c r="A35" s="45">
        <v>20</v>
      </c>
      <c r="B35" s="49">
        <v>15</v>
      </c>
      <c r="C35" s="49">
        <v>16</v>
      </c>
      <c r="D35" s="49">
        <v>17</v>
      </c>
      <c r="E35" s="47">
        <v>18</v>
      </c>
      <c r="F35" s="47">
        <v>19</v>
      </c>
      <c r="G35" s="99">
        <v>20</v>
      </c>
      <c r="H35" s="99">
        <v>21</v>
      </c>
      <c r="I35" s="45">
        <v>24</v>
      </c>
      <c r="J35" s="129">
        <v>12</v>
      </c>
      <c r="K35" s="51">
        <v>13</v>
      </c>
      <c r="L35" s="51">
        <v>14</v>
      </c>
      <c r="M35" s="51">
        <v>15</v>
      </c>
      <c r="N35" s="51">
        <v>16</v>
      </c>
      <c r="O35" s="99">
        <v>17</v>
      </c>
      <c r="P35" s="99">
        <v>18</v>
      </c>
      <c r="Q35" s="45">
        <v>28</v>
      </c>
      <c r="R35" s="47">
        <v>10</v>
      </c>
      <c r="S35" s="47">
        <v>11</v>
      </c>
      <c r="T35" s="47">
        <v>12</v>
      </c>
      <c r="U35" s="47">
        <v>13</v>
      </c>
      <c r="V35" s="47">
        <v>14</v>
      </c>
      <c r="W35" s="99">
        <v>15</v>
      </c>
      <c r="X35" s="99">
        <v>16</v>
      </c>
    </row>
    <row r="36" spans="1:24" x14ac:dyDescent="0.35">
      <c r="A36" s="45">
        <v>21</v>
      </c>
      <c r="B36" s="49">
        <v>22</v>
      </c>
      <c r="C36" s="49">
        <v>23</v>
      </c>
      <c r="D36" s="49">
        <v>24</v>
      </c>
      <c r="E36" s="49">
        <v>25</v>
      </c>
      <c r="F36" s="49">
        <v>26</v>
      </c>
      <c r="G36" s="99">
        <v>27</v>
      </c>
      <c r="H36" s="99">
        <v>28</v>
      </c>
      <c r="I36" s="45">
        <v>25</v>
      </c>
      <c r="J36" s="51">
        <v>19</v>
      </c>
      <c r="K36" s="51">
        <v>20</v>
      </c>
      <c r="L36" s="51">
        <v>21</v>
      </c>
      <c r="M36" s="51">
        <v>22</v>
      </c>
      <c r="N36" s="51">
        <v>23</v>
      </c>
      <c r="O36" s="99">
        <v>24</v>
      </c>
      <c r="P36" s="99">
        <v>25</v>
      </c>
      <c r="Q36" s="45">
        <v>29</v>
      </c>
      <c r="R36" s="47">
        <v>17</v>
      </c>
      <c r="S36" s="47">
        <v>18</v>
      </c>
      <c r="T36" s="47">
        <v>19</v>
      </c>
      <c r="U36" s="47">
        <v>20</v>
      </c>
      <c r="V36" s="47">
        <v>21</v>
      </c>
      <c r="W36" s="99">
        <v>22</v>
      </c>
      <c r="X36" s="99">
        <v>23</v>
      </c>
    </row>
    <row r="37" spans="1:24" x14ac:dyDescent="0.35">
      <c r="A37" s="55">
        <v>22</v>
      </c>
      <c r="B37" s="47">
        <v>29</v>
      </c>
      <c r="C37" s="49">
        <v>30</v>
      </c>
      <c r="D37" s="49">
        <v>31</v>
      </c>
      <c r="E37" s="46">
        <v>27</v>
      </c>
      <c r="F37" s="46">
        <v>27</v>
      </c>
      <c r="G37" s="46">
        <v>28</v>
      </c>
      <c r="H37" s="46">
        <v>29</v>
      </c>
      <c r="I37" s="45">
        <v>26</v>
      </c>
      <c r="J37" s="54">
        <v>26</v>
      </c>
      <c r="K37" s="49">
        <v>27</v>
      </c>
      <c r="L37" s="54">
        <v>28</v>
      </c>
      <c r="M37" s="49">
        <v>29</v>
      </c>
      <c r="N37" s="54">
        <v>30</v>
      </c>
      <c r="O37" s="46">
        <v>4</v>
      </c>
      <c r="P37" s="46">
        <v>4</v>
      </c>
      <c r="Q37" s="45">
        <v>30</v>
      </c>
      <c r="R37" s="47">
        <v>24</v>
      </c>
      <c r="S37" s="47">
        <v>25</v>
      </c>
      <c r="T37" s="47">
        <v>26</v>
      </c>
      <c r="U37" s="47">
        <v>27</v>
      </c>
      <c r="V37" s="47">
        <v>28</v>
      </c>
      <c r="W37" s="99">
        <v>29</v>
      </c>
      <c r="X37" s="99">
        <v>30</v>
      </c>
    </row>
    <row r="38" spans="1:24" s="95" customFormat="1" x14ac:dyDescent="0.35">
      <c r="A38" s="55"/>
      <c r="B38" s="66"/>
      <c r="C38" s="66"/>
      <c r="D38" s="66"/>
      <c r="E38" s="66"/>
      <c r="F38" s="66"/>
      <c r="G38" s="66"/>
      <c r="H38" s="66"/>
      <c r="I38" s="102"/>
      <c r="J38" s="103"/>
      <c r="K38" s="66"/>
      <c r="L38" s="103"/>
      <c r="M38" s="66"/>
      <c r="N38" s="103"/>
      <c r="O38" s="66"/>
      <c r="P38" s="66"/>
      <c r="Q38" s="102">
        <v>31</v>
      </c>
      <c r="R38" s="47">
        <v>31</v>
      </c>
      <c r="S38" s="46"/>
      <c r="T38" s="46"/>
      <c r="U38" s="46"/>
      <c r="V38" s="46"/>
      <c r="W38" s="46"/>
      <c r="X38" s="46"/>
    </row>
    <row r="39" spans="1:24" x14ac:dyDescent="0.3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</row>
    <row r="40" spans="1:24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8.5" x14ac:dyDescent="0.45">
      <c r="A41" s="162">
        <v>45139</v>
      </c>
      <c r="B41" s="163"/>
      <c r="C41" s="163"/>
      <c r="D41" s="163"/>
      <c r="E41" s="163"/>
      <c r="F41" s="163"/>
      <c r="G41" s="163"/>
      <c r="H41" s="164"/>
      <c r="I41" s="32"/>
      <c r="J41" s="71"/>
      <c r="K41" s="169"/>
      <c r="L41" s="72"/>
      <c r="M41" s="140" t="s">
        <v>66</v>
      </c>
      <c r="N41" s="170" t="s">
        <v>108</v>
      </c>
      <c r="O41" s="72"/>
      <c r="P41" s="72"/>
      <c r="Q41" s="72"/>
      <c r="R41" s="72"/>
      <c r="S41" s="72"/>
      <c r="T41" s="72"/>
      <c r="U41" s="72"/>
      <c r="V41" s="72"/>
      <c r="W41" s="72"/>
      <c r="X41" s="73"/>
    </row>
    <row r="42" spans="1:24" x14ac:dyDescent="0.35">
      <c r="A42" s="43" t="s">
        <v>49</v>
      </c>
      <c r="B42" s="44" t="s">
        <v>50</v>
      </c>
      <c r="C42" s="44" t="s">
        <v>51</v>
      </c>
      <c r="D42" s="44" t="s">
        <v>52</v>
      </c>
      <c r="E42" s="44" t="s">
        <v>53</v>
      </c>
      <c r="F42" s="44" t="s">
        <v>54</v>
      </c>
      <c r="G42" s="44" t="s">
        <v>55</v>
      </c>
      <c r="H42" s="44" t="s">
        <v>56</v>
      </c>
      <c r="I42" s="32"/>
      <c r="J42" s="74"/>
      <c r="K42" s="99"/>
      <c r="L42" s="75"/>
      <c r="M42" s="76" t="s">
        <v>66</v>
      </c>
      <c r="N42" s="165" t="s">
        <v>80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7"/>
    </row>
    <row r="43" spans="1:24" x14ac:dyDescent="0.35">
      <c r="A43" s="45">
        <v>31</v>
      </c>
      <c r="B43" s="46">
        <v>31</v>
      </c>
      <c r="C43" s="47">
        <v>1</v>
      </c>
      <c r="D43" s="47">
        <v>2</v>
      </c>
      <c r="E43" s="47">
        <v>3</v>
      </c>
      <c r="F43" s="47">
        <v>4</v>
      </c>
      <c r="G43" s="99">
        <v>5</v>
      </c>
      <c r="H43" s="99">
        <v>6</v>
      </c>
      <c r="I43" s="32"/>
      <c r="J43" s="74"/>
      <c r="K43" s="53"/>
      <c r="L43" s="75"/>
      <c r="M43" s="76" t="s">
        <v>66</v>
      </c>
      <c r="N43" s="77" t="s">
        <v>81</v>
      </c>
      <c r="O43" s="76"/>
      <c r="P43" s="76"/>
      <c r="Q43" s="76"/>
      <c r="R43" s="76"/>
      <c r="S43" s="76"/>
      <c r="T43" s="76"/>
      <c r="U43" s="76"/>
      <c r="V43" s="76"/>
      <c r="W43" s="76"/>
      <c r="X43" s="78"/>
    </row>
    <row r="44" spans="1:24" x14ac:dyDescent="0.35">
      <c r="A44" s="45">
        <v>32</v>
      </c>
      <c r="B44" s="47">
        <v>7</v>
      </c>
      <c r="C44" s="47">
        <v>8</v>
      </c>
      <c r="D44" s="47">
        <v>9</v>
      </c>
      <c r="E44" s="47">
        <v>10</v>
      </c>
      <c r="F44" s="47">
        <v>11</v>
      </c>
      <c r="G44" s="99">
        <v>12</v>
      </c>
      <c r="H44" s="99">
        <v>13</v>
      </c>
      <c r="I44" s="32"/>
      <c r="J44" s="74"/>
      <c r="K44" s="79"/>
      <c r="L44" s="75"/>
      <c r="M44" s="76" t="s">
        <v>66</v>
      </c>
      <c r="N44" s="165" t="s">
        <v>85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67"/>
    </row>
    <row r="45" spans="1:24" x14ac:dyDescent="0.35">
      <c r="A45" s="45">
        <v>33</v>
      </c>
      <c r="B45" s="51">
        <v>14</v>
      </c>
      <c r="C45" s="51">
        <v>15</v>
      </c>
      <c r="D45" s="51">
        <v>16</v>
      </c>
      <c r="E45" s="51">
        <v>17</v>
      </c>
      <c r="F45" s="51">
        <v>18</v>
      </c>
      <c r="G45" s="99">
        <v>19</v>
      </c>
      <c r="H45" s="99">
        <v>20</v>
      </c>
      <c r="I45" s="32"/>
      <c r="J45" s="74"/>
      <c r="K45" s="114"/>
      <c r="L45" s="113"/>
      <c r="M45" s="109" t="s">
        <v>66</v>
      </c>
      <c r="N45" s="115" t="s">
        <v>103</v>
      </c>
      <c r="O45" s="80"/>
      <c r="P45" s="80"/>
      <c r="Q45" s="80"/>
      <c r="R45" s="80"/>
      <c r="S45" s="80"/>
      <c r="T45" s="80"/>
      <c r="U45" s="80"/>
      <c r="V45" s="80"/>
      <c r="W45" s="80"/>
      <c r="X45" s="81"/>
    </row>
    <row r="46" spans="1:24" x14ac:dyDescent="0.35">
      <c r="A46" s="45">
        <v>34</v>
      </c>
      <c r="B46" s="49">
        <v>21</v>
      </c>
      <c r="C46" s="49">
        <v>22</v>
      </c>
      <c r="D46" s="49">
        <v>23</v>
      </c>
      <c r="E46" s="49">
        <v>24</v>
      </c>
      <c r="F46" s="65">
        <v>25</v>
      </c>
      <c r="G46" s="99">
        <v>26</v>
      </c>
      <c r="H46" s="99">
        <v>27</v>
      </c>
      <c r="I46" s="32"/>
      <c r="J46" s="82"/>
      <c r="K46" s="130"/>
      <c r="L46" s="80"/>
      <c r="M46" s="122" t="s">
        <v>66</v>
      </c>
      <c r="N46" s="77" t="s">
        <v>105</v>
      </c>
      <c r="O46" s="80"/>
      <c r="P46" s="80"/>
      <c r="Q46" s="80"/>
      <c r="R46" s="80"/>
      <c r="S46" s="80"/>
      <c r="T46" s="80"/>
      <c r="U46" s="80"/>
      <c r="V46" s="80"/>
      <c r="W46" s="80"/>
      <c r="X46" s="83"/>
    </row>
    <row r="47" spans="1:24" x14ac:dyDescent="0.35">
      <c r="A47" s="55">
        <v>35</v>
      </c>
      <c r="B47" s="49">
        <v>28</v>
      </c>
      <c r="C47" s="49">
        <v>28</v>
      </c>
      <c r="D47" s="49">
        <v>29</v>
      </c>
      <c r="E47" s="49">
        <v>30</v>
      </c>
      <c r="F47" s="49">
        <v>31</v>
      </c>
      <c r="G47" s="46"/>
      <c r="H47" s="46"/>
      <c r="I47" s="32"/>
      <c r="J47" s="106"/>
      <c r="K47" s="133"/>
      <c r="L47" s="80"/>
      <c r="M47" s="124" t="s">
        <v>66</v>
      </c>
      <c r="N47" s="77" t="s">
        <v>102</v>
      </c>
      <c r="O47" s="80"/>
      <c r="P47" s="80"/>
      <c r="Q47" s="80"/>
      <c r="R47" s="80"/>
      <c r="S47" s="80"/>
      <c r="T47" s="80"/>
      <c r="U47" s="80"/>
      <c r="V47" s="80"/>
      <c r="W47" s="80"/>
      <c r="X47" s="81"/>
    </row>
    <row r="48" spans="1:24" x14ac:dyDescent="0.35">
      <c r="A48" s="69"/>
      <c r="B48" s="69"/>
      <c r="C48" s="69"/>
      <c r="D48" s="69"/>
      <c r="E48" s="69"/>
      <c r="F48" s="69"/>
      <c r="G48" s="69"/>
      <c r="H48" s="70"/>
      <c r="I48" s="32"/>
      <c r="J48" s="107"/>
      <c r="K48" s="138"/>
      <c r="L48" s="104"/>
      <c r="M48" s="132" t="s">
        <v>66</v>
      </c>
      <c r="N48" s="112" t="s">
        <v>104</v>
      </c>
      <c r="O48" s="104"/>
      <c r="P48" s="104"/>
      <c r="Q48" s="104"/>
      <c r="R48" s="112"/>
      <c r="S48" s="104"/>
      <c r="T48" s="104"/>
      <c r="U48" s="104"/>
      <c r="V48" s="104"/>
      <c r="W48" s="104"/>
      <c r="X48" s="105"/>
    </row>
    <row r="49" spans="1:24" x14ac:dyDescent="0.35">
      <c r="A49" s="95"/>
      <c r="B49" s="95"/>
      <c r="C49" s="95"/>
      <c r="D49" s="95"/>
      <c r="E49" s="95"/>
      <c r="F49" s="95"/>
      <c r="G49" s="95"/>
      <c r="H49" s="95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</sheetData>
  <mergeCells count="16">
    <mergeCell ref="A41:H41"/>
    <mergeCell ref="N42:X42"/>
    <mergeCell ref="N44:X44"/>
    <mergeCell ref="A22:H22"/>
    <mergeCell ref="I22:P22"/>
    <mergeCell ref="Q22:X22"/>
    <mergeCell ref="A31:H31"/>
    <mergeCell ref="I31:P31"/>
    <mergeCell ref="Q31:X31"/>
    <mergeCell ref="A1:X1"/>
    <mergeCell ref="A2:H2"/>
    <mergeCell ref="I2:P2"/>
    <mergeCell ref="Q2:X2"/>
    <mergeCell ref="A12:H12"/>
    <mergeCell ref="I12:P12"/>
    <mergeCell ref="Q12:X12"/>
  </mergeCells>
  <pageMargins left="0.7" right="0.7" top="0.75" bottom="0.75" header="0.3" footer="0.3"/>
  <pageSetup paperSize="9" scale="8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FE93-0D73-4E76-B79C-B951C2896200}">
  <sheetPr>
    <pageSetUpPr fitToPage="1"/>
  </sheetPr>
  <dimension ref="A1"/>
  <sheetViews>
    <sheetView topLeftCell="A13" workbookViewId="0">
      <selection activeCell="F32" sqref="F32"/>
    </sheetView>
  </sheetViews>
  <sheetFormatPr defaultRowHeight="14.5" x14ac:dyDescent="0.35"/>
  <cols>
    <col min="1" max="16384" width="8.7265625" style="123"/>
  </cols>
  <sheetData/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C21E-AA80-48D8-930C-1146B3EADEB6}">
  <sheetPr>
    <pageSetUpPr fitToPage="1"/>
  </sheetPr>
  <dimension ref="A1"/>
  <sheetViews>
    <sheetView topLeftCell="A31" workbookViewId="0">
      <selection activeCell="G48" sqref="G48"/>
    </sheetView>
  </sheetViews>
  <sheetFormatPr defaultColWidth="8.7265625" defaultRowHeight="14.5" x14ac:dyDescent="0.35"/>
  <cols>
    <col min="1" max="16384" width="8.7265625" style="95"/>
  </cols>
  <sheetData/>
  <pageMargins left="0.7" right="0.7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C30AA67B7A34C90C57432695306C8" ma:contentTypeVersion="12" ma:contentTypeDescription="Een nieuw document maken." ma:contentTypeScope="" ma:versionID="1a43ef526f58fd65647ae2445c618fca">
  <xsd:schema xmlns:xsd="http://www.w3.org/2001/XMLSchema" xmlns:xs="http://www.w3.org/2001/XMLSchema" xmlns:p="http://schemas.microsoft.com/office/2006/metadata/properties" xmlns:ns2="0a1e8eaa-52eb-4463-86d3-75118beba3ca" xmlns:ns3="a5f9e0c4-bf1e-452a-a549-4aa4c1ba4223" targetNamespace="http://schemas.microsoft.com/office/2006/metadata/properties" ma:root="true" ma:fieldsID="623e28a9ef5371145efb32851938f697" ns2:_="" ns3:_="">
    <xsd:import namespace="0a1e8eaa-52eb-4463-86d3-75118beba3ca"/>
    <xsd:import namespace="a5f9e0c4-bf1e-452a-a549-4aa4c1ba4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e8eaa-52eb-4463-86d3-75118beba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9e0c4-bf1e-452a-a549-4aa4c1ba42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EF6F6D-6705-4EBA-9700-1A0C3687D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01850-7CE0-4EDA-99FE-8A8E541B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e8eaa-52eb-4463-86d3-75118beba3ca"/>
    <ds:schemaRef ds:uri="a5f9e0c4-bf1e-452a-a549-4aa4c1ba42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CC553A-F175-4572-80FF-EA817660B8B3}">
  <ds:schemaRefs>
    <ds:schemaRef ds:uri="http://purl.org/dc/elements/1.1/"/>
    <ds:schemaRef ds:uri="http://schemas.microsoft.com/office/2006/metadata/properties"/>
    <ds:schemaRef ds:uri="0a1e8eaa-52eb-4463-86d3-75118beba3c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f9e0c4-bf1e-452a-a549-4aa4c1ba42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optie</vt:lpstr>
      <vt:lpstr>kalender</vt:lpstr>
      <vt:lpstr>leeg</vt:lpstr>
      <vt:lpstr>blz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 Nieuwenhuizen</dc:creator>
  <cp:lastModifiedBy>Fie Nieuwenhuizen</cp:lastModifiedBy>
  <cp:lastPrinted>2022-09-15T13:54:45Z</cp:lastPrinted>
  <dcterms:created xsi:type="dcterms:W3CDTF">2022-01-26T08:43:54Z</dcterms:created>
  <dcterms:modified xsi:type="dcterms:W3CDTF">2022-09-15T13:55:06Z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0x010100F60C30AA67B7A34C90C57432695306C8</vt:lpwstr>
  </property>
</Properties>
</file>